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2.xml" ContentType="application/vnd.openxmlformats-officedocument.drawing+xml"/>
  <Override PartName="/xl/charts/chart1.xml" ContentType="application/vnd.openxmlformats-officedocument.drawingml.chart+xml"/>
  <Override PartName="/xl/drawings/drawing3.xml" ContentType="application/vnd.openxmlformats-officedocument.drawingml.chartshapes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120" yWindow="120" windowWidth="17400" windowHeight="12495" tabRatio="743"/>
  </bookViews>
  <sheets>
    <sheet name="보선결과" sheetId="3" r:id="rId1"/>
    <sheet name="(별지1)시간대별투표진행상황" sheetId="5" r:id="rId2"/>
    <sheet name="(별지2)후보자별득표상황" sheetId="1" r:id="rId3"/>
  </sheets>
  <externalReferences>
    <externalReference r:id="rId4"/>
  </externalReferences>
  <definedNames>
    <definedName name="_xlnm.Print_Area" localSheetId="1">'(별지1)시간대별투표진행상황'!$A$1:$Q$48</definedName>
    <definedName name="_xlnm.Print_Area" localSheetId="2">'(별지2)후보자별득표상황'!$A$1:$K$229</definedName>
    <definedName name="_xlnm.Print_Area" localSheetId="0">보선결과!$A$1:$I$123</definedName>
    <definedName name="_xlnm.Print_Titles" localSheetId="2">'(별지2)후보자별득표상황'!$B:$K,'(별지2)후보자별득표상황'!$4:$5</definedName>
  </definedNames>
  <calcPr calcId="114210" fullCalcOnLoad="1"/>
</workbook>
</file>

<file path=xl/calcChain.xml><?xml version="1.0" encoding="utf-8"?>
<calcChain xmlns="http://schemas.openxmlformats.org/spreadsheetml/2006/main">
  <c r="G125" i="1"/>
  <c r="H125"/>
  <c r="I125"/>
  <c r="K25" i="5"/>
  <c r="I25"/>
  <c r="K24"/>
  <c r="I24"/>
  <c r="P7"/>
  <c r="G62" i="3"/>
  <c r="G61"/>
  <c r="G60"/>
  <c r="G59"/>
  <c r="G58"/>
  <c r="H58"/>
  <c r="G57"/>
  <c r="G56"/>
  <c r="G55"/>
  <c r="G54"/>
  <c r="G53"/>
  <c r="G52"/>
  <c r="G49"/>
  <c r="G48"/>
  <c r="G47"/>
  <c r="G46"/>
  <c r="G45"/>
  <c r="G44"/>
  <c r="G43"/>
  <c r="H43"/>
  <c r="G42"/>
  <c r="G41"/>
  <c r="G40"/>
  <c r="G39"/>
  <c r="G38"/>
  <c r="H38"/>
  <c r="G37"/>
  <c r="G36"/>
  <c r="G35"/>
  <c r="G34"/>
  <c r="G33"/>
  <c r="G32"/>
  <c r="G31"/>
  <c r="G30"/>
  <c r="G29"/>
  <c r="G28"/>
  <c r="G27"/>
  <c r="G25"/>
  <c r="G24"/>
  <c r="G23"/>
  <c r="G22"/>
  <c r="H22"/>
  <c r="D222" i="1"/>
  <c r="D214"/>
  <c r="D206"/>
  <c r="D202"/>
  <c r="D198"/>
  <c r="D194"/>
  <c r="D186"/>
  <c r="D182"/>
  <c r="D178"/>
  <c r="D170"/>
  <c r="D162"/>
  <c r="D158"/>
  <c r="D154"/>
  <c r="D146"/>
  <c r="D142"/>
  <c r="D134"/>
  <c r="D130"/>
  <c r="D122"/>
  <c r="D118"/>
  <c r="D110"/>
  <c r="D102"/>
  <c r="D98"/>
  <c r="D94"/>
  <c r="D86"/>
  <c r="D82"/>
  <c r="D78"/>
  <c r="D74"/>
  <c r="D66"/>
  <c r="D58"/>
  <c r="D50"/>
  <c r="D42"/>
  <c r="D34"/>
  <c r="D30"/>
  <c r="D26"/>
  <c r="D22"/>
  <c r="D18"/>
  <c r="D10"/>
  <c r="D6"/>
  <c r="I228"/>
  <c r="H225"/>
  <c r="E223"/>
  <c r="K222"/>
  <c r="I220"/>
  <c r="H217"/>
  <c r="E215"/>
  <c r="K214"/>
  <c r="I212"/>
  <c r="H209"/>
  <c r="E207"/>
  <c r="K206"/>
  <c r="I204"/>
  <c r="F205"/>
  <c r="E203"/>
  <c r="K202"/>
  <c r="I200"/>
  <c r="J198"/>
  <c r="J199"/>
  <c r="E199"/>
  <c r="K198"/>
  <c r="I196"/>
  <c r="J194"/>
  <c r="J195"/>
  <c r="E195"/>
  <c r="K194"/>
  <c r="I192"/>
  <c r="F193"/>
  <c r="E187"/>
  <c r="K186"/>
  <c r="I184"/>
  <c r="G185"/>
  <c r="E183"/>
  <c r="K182"/>
  <c r="I180"/>
  <c r="G181"/>
  <c r="E179"/>
  <c r="K178"/>
  <c r="I176"/>
  <c r="G173"/>
  <c r="E171"/>
  <c r="K170"/>
  <c r="I168"/>
  <c r="J162"/>
  <c r="J163"/>
  <c r="E163"/>
  <c r="K162"/>
  <c r="I160"/>
  <c r="G161"/>
  <c r="E159"/>
  <c r="K158"/>
  <c r="I156"/>
  <c r="F157"/>
  <c r="E155"/>
  <c r="K154"/>
  <c r="I152"/>
  <c r="J146"/>
  <c r="J147"/>
  <c r="E147"/>
  <c r="K146"/>
  <c r="I144"/>
  <c r="F145"/>
  <c r="E143"/>
  <c r="K142"/>
  <c r="I140"/>
  <c r="F141"/>
  <c r="E135"/>
  <c r="K134"/>
  <c r="I132"/>
  <c r="F133"/>
  <c r="E131"/>
  <c r="K130"/>
  <c r="I128"/>
  <c r="E123"/>
  <c r="K122"/>
  <c r="I120"/>
  <c r="H121"/>
  <c r="E119"/>
  <c r="K118"/>
  <c r="I116"/>
  <c r="F117"/>
  <c r="E111"/>
  <c r="K110"/>
  <c r="E103"/>
  <c r="I108"/>
  <c r="F109"/>
  <c r="K102"/>
  <c r="J102"/>
  <c r="J103"/>
  <c r="I100"/>
  <c r="H101"/>
  <c r="E99"/>
  <c r="K98"/>
  <c r="I96"/>
  <c r="G97"/>
  <c r="E95"/>
  <c r="K94"/>
  <c r="I92"/>
  <c r="G89"/>
  <c r="E87"/>
  <c r="K86"/>
  <c r="I84"/>
  <c r="J82"/>
  <c r="J83"/>
  <c r="E83"/>
  <c r="K82"/>
  <c r="I80"/>
  <c r="J78"/>
  <c r="J79"/>
  <c r="E79"/>
  <c r="K78"/>
  <c r="I76"/>
  <c r="J74"/>
  <c r="J75"/>
  <c r="E75"/>
  <c r="K74"/>
  <c r="I72"/>
  <c r="J66"/>
  <c r="J67"/>
  <c r="E67"/>
  <c r="K66"/>
  <c r="I64"/>
  <c r="H61"/>
  <c r="E59"/>
  <c r="K58"/>
  <c r="I56"/>
  <c r="I53"/>
  <c r="E51"/>
  <c r="K50"/>
  <c r="I48"/>
  <c r="E43"/>
  <c r="K42"/>
  <c r="I40"/>
  <c r="J34"/>
  <c r="J35"/>
  <c r="E35"/>
  <c r="K34"/>
  <c r="I32"/>
  <c r="F33"/>
  <c r="E31"/>
  <c r="K30"/>
  <c r="I28"/>
  <c r="J26"/>
  <c r="J27"/>
  <c r="E27"/>
  <c r="K26"/>
  <c r="I24"/>
  <c r="J22"/>
  <c r="J23"/>
  <c r="E23"/>
  <c r="K22"/>
  <c r="I20"/>
  <c r="J18"/>
  <c r="J19"/>
  <c r="E19"/>
  <c r="K18"/>
  <c r="K10"/>
  <c r="I16"/>
  <c r="G17"/>
  <c r="E11"/>
  <c r="E7"/>
  <c r="I8"/>
  <c r="F9"/>
  <c r="D71" i="3"/>
  <c r="E71"/>
  <c r="D69"/>
  <c r="E69"/>
  <c r="H53"/>
  <c r="H54"/>
  <c r="H56"/>
  <c r="H57"/>
  <c r="H59"/>
  <c r="H60"/>
  <c r="H61"/>
  <c r="H62"/>
  <c r="H52"/>
  <c r="H28"/>
  <c r="H29"/>
  <c r="H30"/>
  <c r="H31"/>
  <c r="H33"/>
  <c r="H34"/>
  <c r="H35"/>
  <c r="H36"/>
  <c r="H37"/>
  <c r="H39"/>
  <c r="H40"/>
  <c r="H41"/>
  <c r="H42"/>
  <c r="H44"/>
  <c r="H45"/>
  <c r="H46"/>
  <c r="H47"/>
  <c r="H48"/>
  <c r="H49"/>
  <c r="H27"/>
  <c r="F9"/>
  <c r="F10"/>
  <c r="F11"/>
  <c r="F12"/>
  <c r="F13"/>
  <c r="F14"/>
  <c r="F15"/>
  <c r="F16"/>
  <c r="F17"/>
  <c r="D5"/>
  <c r="E5"/>
  <c r="F6"/>
  <c r="F7"/>
  <c r="F8"/>
  <c r="H23"/>
  <c r="H24"/>
  <c r="H25"/>
  <c r="H55"/>
  <c r="C68"/>
  <c r="F149" i="1"/>
  <c r="H149"/>
  <c r="F153"/>
  <c r="I149"/>
  <c r="G149"/>
  <c r="G153"/>
  <c r="G85"/>
  <c r="F85"/>
  <c r="F25"/>
  <c r="G25"/>
  <c r="H25"/>
  <c r="I61"/>
  <c r="G61"/>
  <c r="J58"/>
  <c r="J59"/>
  <c r="F61"/>
  <c r="G33"/>
  <c r="J30"/>
  <c r="J31"/>
  <c r="J130"/>
  <c r="J131"/>
  <c r="G133"/>
  <c r="F165"/>
  <c r="F169"/>
  <c r="I165"/>
  <c r="G165"/>
  <c r="J110"/>
  <c r="J111"/>
  <c r="I113"/>
  <c r="G113"/>
  <c r="F113"/>
  <c r="H113"/>
  <c r="F69"/>
  <c r="H69"/>
  <c r="I69"/>
  <c r="G69"/>
  <c r="J50"/>
  <c r="J51"/>
  <c r="F53"/>
  <c r="G53"/>
  <c r="H53"/>
  <c r="J42"/>
  <c r="J43"/>
  <c r="F45"/>
  <c r="G45"/>
  <c r="H45"/>
  <c r="F37"/>
  <c r="H37"/>
  <c r="I37"/>
  <c r="G37"/>
  <c r="G29"/>
  <c r="F29"/>
  <c r="G201"/>
  <c r="H201"/>
  <c r="J182"/>
  <c r="J183"/>
  <c r="H185"/>
  <c r="F185"/>
  <c r="J202"/>
  <c r="J203"/>
  <c r="G205"/>
  <c r="I189"/>
  <c r="G189"/>
  <c r="J186"/>
  <c r="J187"/>
  <c r="F189"/>
  <c r="H189"/>
  <c r="I105"/>
  <c r="G105"/>
  <c r="F105"/>
  <c r="H105"/>
  <c r="J118"/>
  <c r="J119"/>
  <c r="F121"/>
  <c r="G121"/>
  <c r="H89"/>
  <c r="F93"/>
  <c r="F81"/>
  <c r="G81"/>
  <c r="H81"/>
  <c r="F77"/>
  <c r="G77"/>
  <c r="J154"/>
  <c r="J155"/>
  <c r="G157"/>
  <c r="J134"/>
  <c r="J135"/>
  <c r="I137"/>
  <c r="G137"/>
  <c r="G141"/>
  <c r="F137"/>
  <c r="J178"/>
  <c r="J179"/>
  <c r="F181"/>
  <c r="J170"/>
  <c r="J171"/>
  <c r="F173"/>
  <c r="I173"/>
  <c r="G145"/>
  <c r="J142"/>
  <c r="J143"/>
  <c r="J122"/>
  <c r="J123"/>
  <c r="I225"/>
  <c r="G225"/>
  <c r="J222"/>
  <c r="J223"/>
  <c r="F225"/>
  <c r="I217"/>
  <c r="G217"/>
  <c r="J214"/>
  <c r="J215"/>
  <c r="F217"/>
  <c r="I209"/>
  <c r="G209"/>
  <c r="J206"/>
  <c r="J207"/>
  <c r="F197"/>
  <c r="G197"/>
  <c r="F161"/>
  <c r="H161"/>
  <c r="J158"/>
  <c r="J159"/>
  <c r="F101"/>
  <c r="G101"/>
  <c r="J98"/>
  <c r="J99"/>
  <c r="F97"/>
  <c r="J94"/>
  <c r="J95"/>
  <c r="D70" i="3"/>
  <c r="E70"/>
  <c r="G21" i="1"/>
  <c r="F21"/>
  <c r="J6"/>
  <c r="J7"/>
  <c r="D68" i="3"/>
  <c r="E68"/>
  <c r="H32"/>
  <c r="J86" i="1"/>
  <c r="J87"/>
  <c r="I89"/>
  <c r="I13"/>
  <c r="G13"/>
  <c r="H17"/>
  <c r="J10"/>
  <c r="J11"/>
  <c r="F13"/>
  <c r="H13"/>
  <c r="F17"/>
  <c r="G9"/>
  <c r="H9"/>
  <c r="D72" i="3"/>
  <c r="E72"/>
  <c r="K6" i="1"/>
  <c r="F5" i="3"/>
  <c r="D67"/>
  <c r="E67"/>
</calcChain>
</file>

<file path=xl/sharedStrings.xml><?xml version="1.0" encoding="utf-8"?>
<sst xmlns="http://schemas.openxmlformats.org/spreadsheetml/2006/main" count="756" uniqueCount="405">
  <si>
    <t>울산</t>
    <phoneticPr fontId="2" type="noConversion"/>
  </si>
  <si>
    <t>등    록
후보자수</t>
    <phoneticPr fontId="2" type="noConversion"/>
  </si>
  <si>
    <t>사퇴·사망
·등록무효</t>
    <phoneticPr fontId="2" type="noConversion"/>
  </si>
  <si>
    <t>최    종
후보자수</t>
    <phoneticPr fontId="2" type="noConversion"/>
  </si>
  <si>
    <t>경쟁률</t>
    <phoneticPr fontId="2" type="noConversion"/>
  </si>
  <si>
    <t>계</t>
    <phoneticPr fontId="2" type="noConversion"/>
  </si>
  <si>
    <t>선거인수</t>
    <phoneticPr fontId="2" type="noConversion"/>
  </si>
  <si>
    <t>투표자수</t>
    <phoneticPr fontId="2" type="noConversion"/>
  </si>
  <si>
    <t>기초단체장</t>
    <phoneticPr fontId="2" type="noConversion"/>
  </si>
  <si>
    <t>선거구명</t>
    <phoneticPr fontId="2" type="noConversion"/>
  </si>
  <si>
    <t>선거인수</t>
    <phoneticPr fontId="2" type="noConversion"/>
  </si>
  <si>
    <t>투표자수</t>
    <phoneticPr fontId="2" type="noConversion"/>
  </si>
  <si>
    <t>투표율
(%)</t>
    <phoneticPr fontId="2" type="noConversion"/>
  </si>
  <si>
    <t>선거구분</t>
    <phoneticPr fontId="2" type="noConversion"/>
  </si>
  <si>
    <t>비고</t>
    <phoneticPr fontId="2" type="noConversion"/>
  </si>
  <si>
    <t>최고</t>
    <phoneticPr fontId="2" type="noConversion"/>
  </si>
  <si>
    <t>최저</t>
    <phoneticPr fontId="2" type="noConversion"/>
  </si>
  <si>
    <t>광역의원</t>
    <phoneticPr fontId="2" type="noConversion"/>
  </si>
  <si>
    <t>기초의원</t>
    <phoneticPr fontId="2" type="noConversion"/>
  </si>
  <si>
    <t>성    명</t>
    <phoneticPr fontId="2" type="noConversion"/>
  </si>
  <si>
    <t>득표수</t>
    <phoneticPr fontId="2" type="noConversion"/>
  </si>
  <si>
    <t>비 고</t>
    <phoneticPr fontId="2" type="noConversion"/>
  </si>
  <si>
    <t>[별지 2]</t>
    <phoneticPr fontId="2" type="noConversion"/>
  </si>
  <si>
    <t xml:space="preserve">  ※ 최근 실시 재·보선 투표율 현황</t>
    <phoneticPr fontId="2" type="noConversion"/>
  </si>
  <si>
    <r>
      <t>득표율</t>
    </r>
    <r>
      <rPr>
        <sz val="11"/>
        <rFont val="굴림"/>
        <family val="3"/>
        <charset val="129"/>
      </rPr>
      <t>(%)</t>
    </r>
    <phoneticPr fontId="2" type="noConversion"/>
  </si>
  <si>
    <t>선거구분</t>
    <phoneticPr fontId="2" type="noConversion"/>
  </si>
  <si>
    <t>시도명</t>
    <phoneticPr fontId="2" type="noConversion"/>
  </si>
  <si>
    <t>비고</t>
    <phoneticPr fontId="2" type="noConversion"/>
  </si>
  <si>
    <t>소  속
정당명</t>
    <phoneticPr fontId="2" type="noConversion"/>
  </si>
  <si>
    <t>전북</t>
    <phoneticPr fontId="2" type="noConversion"/>
  </si>
  <si>
    <t>경북</t>
    <phoneticPr fontId="2" type="noConversion"/>
  </si>
  <si>
    <t>경기</t>
    <phoneticPr fontId="2" type="noConversion"/>
  </si>
  <si>
    <t>국회의원</t>
    <phoneticPr fontId="2" type="noConversion"/>
  </si>
  <si>
    <t>비고</t>
    <phoneticPr fontId="2" type="noConversion"/>
  </si>
  <si>
    <t>서울</t>
    <phoneticPr fontId="2" type="noConversion"/>
  </si>
  <si>
    <t>강원</t>
    <phoneticPr fontId="2" type="noConversion"/>
  </si>
  <si>
    <t>전남</t>
    <phoneticPr fontId="2" type="noConversion"/>
  </si>
  <si>
    <t>기초의원</t>
    <phoneticPr fontId="2" type="noConversion"/>
  </si>
  <si>
    <t>충북</t>
    <phoneticPr fontId="2" type="noConversion"/>
  </si>
  <si>
    <t xml:space="preserve">  다. 시간대별 투표진행상황 : 별지1 참조</t>
    <phoneticPr fontId="2" type="noConversion"/>
  </si>
  <si>
    <t xml:space="preserve">  나. 선거별 투표율</t>
    <phoneticPr fontId="2" type="noConversion"/>
  </si>
  <si>
    <t xml:space="preserve">  가. 선거구별 투표결과</t>
    <phoneticPr fontId="2" type="noConversion"/>
  </si>
  <si>
    <t>후보자별 득표상황</t>
    <phoneticPr fontId="2" type="noConversion"/>
  </si>
  <si>
    <t>투표수</t>
    <phoneticPr fontId="2" type="noConversion"/>
  </si>
  <si>
    <t>후보자별 득표수(득표율)</t>
    <phoneticPr fontId="2" type="noConversion"/>
  </si>
  <si>
    <t>기권자수</t>
    <phoneticPr fontId="2" type="noConversion"/>
  </si>
  <si>
    <t>(투표율)</t>
    <phoneticPr fontId="2" type="noConversion"/>
  </si>
  <si>
    <t>기   초
단체장</t>
    <phoneticPr fontId="2" type="noConversion"/>
  </si>
  <si>
    <t>국 회
의 원</t>
    <phoneticPr fontId="2" type="noConversion"/>
  </si>
  <si>
    <t>무   효</t>
    <phoneticPr fontId="2" type="noConversion"/>
  </si>
  <si>
    <t>한나라당</t>
    <phoneticPr fontId="2" type="noConversion"/>
  </si>
  <si>
    <t>민주당</t>
    <phoneticPr fontId="2" type="noConversion"/>
  </si>
  <si>
    <t>진보신당</t>
    <phoneticPr fontId="2" type="noConversion"/>
  </si>
  <si>
    <t>자유선진당</t>
    <phoneticPr fontId="2" type="noConversion"/>
  </si>
  <si>
    <t>경기</t>
    <phoneticPr fontId="2" type="noConversion"/>
  </si>
  <si>
    <t>충북</t>
    <phoneticPr fontId="2" type="noConversion"/>
  </si>
  <si>
    <t>평균</t>
    <phoneticPr fontId="2" type="noConversion"/>
  </si>
  <si>
    <t>투표율(%)</t>
    <phoneticPr fontId="2" type="noConversion"/>
  </si>
  <si>
    <t>민주노동당</t>
    <phoneticPr fontId="2" type="noConversion"/>
  </si>
  <si>
    <t xml:space="preserve">  ※ 동시선거실시지역 선거인수 및 투표자수는 총합계에서 제외 </t>
    <phoneticPr fontId="2" type="noConversion"/>
  </si>
  <si>
    <t>총합계</t>
    <phoneticPr fontId="2" type="noConversion"/>
  </si>
  <si>
    <t>순천시</t>
    <phoneticPr fontId="2" type="noConversion"/>
  </si>
  <si>
    <t>경남</t>
    <phoneticPr fontId="2" type="noConversion"/>
  </si>
  <si>
    <t>김해시을</t>
    <phoneticPr fontId="2" type="noConversion"/>
  </si>
  <si>
    <t>광  역
단체장</t>
    <phoneticPr fontId="2" type="noConversion"/>
  </si>
  <si>
    <t>서울</t>
    <phoneticPr fontId="2" type="noConversion"/>
  </si>
  <si>
    <t>중구</t>
    <phoneticPr fontId="2" type="noConversion"/>
  </si>
  <si>
    <t>동구</t>
    <phoneticPr fontId="2" type="noConversion"/>
  </si>
  <si>
    <t>양양군</t>
    <phoneticPr fontId="2" type="noConversion"/>
  </si>
  <si>
    <t>충남</t>
    <phoneticPr fontId="2" type="noConversion"/>
  </si>
  <si>
    <t>태안군</t>
    <phoneticPr fontId="2" type="noConversion"/>
  </si>
  <si>
    <t>화순군</t>
    <phoneticPr fontId="2" type="noConversion"/>
  </si>
  <si>
    <t>광역의원(5)</t>
    <phoneticPr fontId="2" type="noConversion"/>
  </si>
  <si>
    <t>기초의원(23)</t>
    <phoneticPr fontId="2" type="noConversion"/>
  </si>
  <si>
    <t>1. 후보자등록상황</t>
    <phoneticPr fontId="2" type="noConversion"/>
  </si>
  <si>
    <t>2. 투표상황</t>
    <phoneticPr fontId="2" type="noConversion"/>
  </si>
  <si>
    <t>강원도</t>
    <phoneticPr fontId="2" type="noConversion"/>
  </si>
  <si>
    <t>2011년 상반기 재·보궐선거 투·개표 결과</t>
    <phoneticPr fontId="2" type="noConversion"/>
  </si>
  <si>
    <t>순천시</t>
    <phoneticPr fontId="2" type="noConversion"/>
  </si>
  <si>
    <t>광역단체장</t>
    <phoneticPr fontId="2" type="noConversion"/>
  </si>
  <si>
    <t>광역의원</t>
    <phoneticPr fontId="2" type="noConversion"/>
  </si>
  <si>
    <t>중구제4</t>
    <phoneticPr fontId="2" type="noConversion"/>
  </si>
  <si>
    <t>제천시제2</t>
    <phoneticPr fontId="2" type="noConversion"/>
  </si>
  <si>
    <t>전주시제9</t>
    <phoneticPr fontId="2" type="noConversion"/>
  </si>
  <si>
    <t>화순군제2</t>
    <phoneticPr fontId="2" type="noConversion"/>
  </si>
  <si>
    <t>거제시제1</t>
    <phoneticPr fontId="2" type="noConversion"/>
  </si>
  <si>
    <t>강남구다</t>
    <phoneticPr fontId="2" type="noConversion"/>
  </si>
  <si>
    <t>강남구사</t>
    <phoneticPr fontId="2" type="noConversion"/>
  </si>
  <si>
    <t>대구</t>
    <phoneticPr fontId="2" type="noConversion"/>
  </si>
  <si>
    <t>서구가</t>
    <phoneticPr fontId="2" type="noConversion"/>
  </si>
  <si>
    <t>달서구마</t>
    <phoneticPr fontId="2" type="noConversion"/>
  </si>
  <si>
    <t>대전</t>
    <phoneticPr fontId="2" type="noConversion"/>
  </si>
  <si>
    <t>대덕구나</t>
    <phoneticPr fontId="2" type="noConversion"/>
  </si>
  <si>
    <t>중구가</t>
    <phoneticPr fontId="2" type="noConversion"/>
  </si>
  <si>
    <t>고양시바</t>
    <phoneticPr fontId="2" type="noConversion"/>
  </si>
  <si>
    <t>안성시나</t>
    <phoneticPr fontId="2" type="noConversion"/>
  </si>
  <si>
    <t>태백시나</t>
    <phoneticPr fontId="2" type="noConversion"/>
  </si>
  <si>
    <t>제천시가</t>
    <phoneticPr fontId="2" type="noConversion"/>
  </si>
  <si>
    <t>청원군가</t>
    <phoneticPr fontId="2" type="noConversion"/>
  </si>
  <si>
    <t>서천군가</t>
    <phoneticPr fontId="2" type="noConversion"/>
  </si>
  <si>
    <t>보령시가</t>
    <phoneticPr fontId="2" type="noConversion"/>
  </si>
  <si>
    <t>연기군다</t>
    <phoneticPr fontId="2" type="noConversion"/>
  </si>
  <si>
    <t>부여군나</t>
    <phoneticPr fontId="2" type="noConversion"/>
  </si>
  <si>
    <t>남원시가</t>
    <phoneticPr fontId="2" type="noConversion"/>
  </si>
  <si>
    <t>고창군가</t>
    <phoneticPr fontId="2" type="noConversion"/>
  </si>
  <si>
    <t>목포시라</t>
    <phoneticPr fontId="2" type="noConversion"/>
  </si>
  <si>
    <t>예천군라</t>
    <phoneticPr fontId="2" type="noConversion"/>
  </si>
  <si>
    <t>고성군다</t>
    <phoneticPr fontId="2" type="noConversion"/>
  </si>
  <si>
    <t>양산시바</t>
    <phoneticPr fontId="2" type="noConversion"/>
  </si>
  <si>
    <t>함양군나</t>
    <phoneticPr fontId="2" type="noConversion"/>
  </si>
  <si>
    <r>
      <t>3. 개표상황</t>
    </r>
    <r>
      <rPr>
        <sz val="14"/>
        <rFont val="HY견고딕"/>
        <family val="1"/>
        <charset val="129"/>
      </rPr>
      <t xml:space="preserve"> : 별지2(후보자별 득표상황) 참조</t>
    </r>
    <phoneticPr fontId="2" type="noConversion"/>
  </si>
  <si>
    <t>4. 당선인</t>
    <phoneticPr fontId="2" type="noConversion"/>
  </si>
  <si>
    <t xml:space="preserve">양양군 </t>
    <phoneticPr fontId="2" type="noConversion"/>
  </si>
  <si>
    <t>화순군제2</t>
    <phoneticPr fontId="2" type="noConversion"/>
  </si>
  <si>
    <t>기초의원</t>
    <phoneticPr fontId="2" type="noConversion"/>
  </si>
  <si>
    <t>태백시나</t>
    <phoneticPr fontId="2" type="noConversion"/>
  </si>
  <si>
    <t>제천시가</t>
    <phoneticPr fontId="2" type="noConversion"/>
  </si>
  <si>
    <t>청원군가</t>
    <phoneticPr fontId="2" type="noConversion"/>
  </si>
  <si>
    <t>서천군가</t>
    <phoneticPr fontId="2" type="noConversion"/>
  </si>
  <si>
    <t>연기군다</t>
    <phoneticPr fontId="2" type="noConversion"/>
  </si>
  <si>
    <t>부여군나</t>
    <phoneticPr fontId="2" type="noConversion"/>
  </si>
  <si>
    <t>남원시가</t>
    <phoneticPr fontId="2" type="noConversion"/>
  </si>
  <si>
    <t>고창군가</t>
    <phoneticPr fontId="2" type="noConversion"/>
  </si>
  <si>
    <t>예천군라</t>
    <phoneticPr fontId="2" type="noConversion"/>
  </si>
  <si>
    <t>목포시라</t>
    <phoneticPr fontId="2" type="noConversion"/>
  </si>
  <si>
    <t>3.5 : 1</t>
    <phoneticPr fontId="2" type="noConversion"/>
  </si>
  <si>
    <t>달서구라</t>
    <phoneticPr fontId="2" type="noConversion"/>
  </si>
  <si>
    <t>강재섭</t>
    <phoneticPr fontId="2" type="noConversion"/>
  </si>
  <si>
    <t>무소속</t>
    <phoneticPr fontId="2" type="noConversion"/>
  </si>
  <si>
    <t>이재진</t>
    <phoneticPr fontId="2" type="noConversion"/>
  </si>
  <si>
    <t>계</t>
    <phoneticPr fontId="2" type="noConversion"/>
  </si>
  <si>
    <t>전남</t>
    <phoneticPr fontId="2" type="noConversion"/>
  </si>
  <si>
    <t>순천시</t>
    <phoneticPr fontId="2" type="noConversion"/>
  </si>
  <si>
    <t>민주노동당</t>
    <phoneticPr fontId="2" type="noConversion"/>
  </si>
  <si>
    <t>김선동</t>
    <phoneticPr fontId="2" type="noConversion"/>
  </si>
  <si>
    <t>무소속</t>
    <phoneticPr fontId="2" type="noConversion"/>
  </si>
  <si>
    <t>허상만</t>
    <phoneticPr fontId="2" type="noConversion"/>
  </si>
  <si>
    <t>조순용</t>
    <phoneticPr fontId="2" type="noConversion"/>
  </si>
  <si>
    <t>허신행</t>
    <phoneticPr fontId="2" type="noConversion"/>
  </si>
  <si>
    <t>박상철</t>
    <phoneticPr fontId="2" type="noConversion"/>
  </si>
  <si>
    <t>구희승</t>
    <phoneticPr fontId="2" type="noConversion"/>
  </si>
  <si>
    <t>김경재</t>
    <phoneticPr fontId="2" type="noConversion"/>
  </si>
  <si>
    <t>계</t>
    <phoneticPr fontId="2" type="noConversion"/>
  </si>
  <si>
    <t>김태호</t>
    <phoneticPr fontId="2" type="noConversion"/>
  </si>
  <si>
    <t>국민참여당</t>
    <phoneticPr fontId="2" type="noConversion"/>
  </si>
  <si>
    <t>이봉수</t>
    <phoneticPr fontId="2" type="noConversion"/>
  </si>
  <si>
    <t>광  역
단체장</t>
    <phoneticPr fontId="2" type="noConversion"/>
  </si>
  <si>
    <t>강원도</t>
    <phoneticPr fontId="2" type="noConversion"/>
  </si>
  <si>
    <t>엄기영</t>
    <phoneticPr fontId="2" type="noConversion"/>
  </si>
  <si>
    <t>최문순</t>
    <phoneticPr fontId="2" type="noConversion"/>
  </si>
  <si>
    <t>황학수</t>
    <phoneticPr fontId="2" type="noConversion"/>
  </si>
  <si>
    <t>기  초
단체장</t>
    <phoneticPr fontId="2" type="noConversion"/>
  </si>
  <si>
    <t>서울</t>
    <phoneticPr fontId="2" type="noConversion"/>
  </si>
  <si>
    <t>중구</t>
    <phoneticPr fontId="2" type="noConversion"/>
  </si>
  <si>
    <t>최창식</t>
    <phoneticPr fontId="2" type="noConversion"/>
  </si>
  <si>
    <t>김상국</t>
    <phoneticPr fontId="2" type="noConversion"/>
  </si>
  <si>
    <t>울산</t>
    <phoneticPr fontId="2" type="noConversion"/>
  </si>
  <si>
    <t>박성민</t>
    <phoneticPr fontId="2" type="noConversion"/>
  </si>
  <si>
    <t>임동호</t>
    <phoneticPr fontId="2" type="noConversion"/>
  </si>
  <si>
    <t>동구</t>
    <phoneticPr fontId="2" type="noConversion"/>
  </si>
  <si>
    <t>임명숙</t>
    <phoneticPr fontId="2" type="noConversion"/>
  </si>
  <si>
    <t>민주노동당</t>
    <phoneticPr fontId="2" type="noConversion"/>
  </si>
  <si>
    <t>김종훈</t>
    <phoneticPr fontId="2" type="noConversion"/>
  </si>
  <si>
    <t>천기옥</t>
    <phoneticPr fontId="2" type="noConversion"/>
  </si>
  <si>
    <t>이갑용</t>
    <phoneticPr fontId="2" type="noConversion"/>
  </si>
  <si>
    <t>양양군</t>
    <phoneticPr fontId="2" type="noConversion"/>
  </si>
  <si>
    <t>안석현</t>
    <phoneticPr fontId="2" type="noConversion"/>
  </si>
  <si>
    <t>민주당</t>
    <phoneticPr fontId="2" type="noConversion"/>
  </si>
  <si>
    <t>정상철</t>
    <phoneticPr fontId="2" type="noConversion"/>
  </si>
  <si>
    <t>박상형</t>
    <phoneticPr fontId="2" type="noConversion"/>
  </si>
  <si>
    <t>이기용</t>
    <phoneticPr fontId="2" type="noConversion"/>
  </si>
  <si>
    <t>충남</t>
    <phoneticPr fontId="2" type="noConversion"/>
  </si>
  <si>
    <t>태안군</t>
    <phoneticPr fontId="2" type="noConversion"/>
  </si>
  <si>
    <t>가세로</t>
    <phoneticPr fontId="2" type="noConversion"/>
  </si>
  <si>
    <t>이기재</t>
    <phoneticPr fontId="2" type="noConversion"/>
  </si>
  <si>
    <t>자유선진당</t>
    <phoneticPr fontId="2" type="noConversion"/>
  </si>
  <si>
    <t>진태구</t>
    <phoneticPr fontId="2" type="noConversion"/>
  </si>
  <si>
    <t>한상복</t>
    <phoneticPr fontId="2" type="noConversion"/>
  </si>
  <si>
    <t>화순군</t>
    <phoneticPr fontId="2" type="noConversion"/>
  </si>
  <si>
    <t>홍이식</t>
    <phoneticPr fontId="2" type="noConversion"/>
  </si>
  <si>
    <t>백남수</t>
    <phoneticPr fontId="2" type="noConversion"/>
  </si>
  <si>
    <t>진보신당</t>
    <phoneticPr fontId="2" type="noConversion"/>
  </si>
  <si>
    <t>최만원</t>
    <phoneticPr fontId="2" type="noConversion"/>
  </si>
  <si>
    <t>임호경</t>
    <phoneticPr fontId="2" type="noConversion"/>
  </si>
  <si>
    <t>중구제4</t>
    <phoneticPr fontId="2" type="noConversion"/>
  </si>
  <si>
    <t>한나라당</t>
    <phoneticPr fontId="2" type="noConversion"/>
  </si>
  <si>
    <t>김일현</t>
    <phoneticPr fontId="2" type="noConversion"/>
  </si>
  <si>
    <t>권순정</t>
    <phoneticPr fontId="2" type="noConversion"/>
  </si>
  <si>
    <t>이동해</t>
    <phoneticPr fontId="2" type="noConversion"/>
  </si>
  <si>
    <t>장정옥</t>
    <phoneticPr fontId="2" type="noConversion"/>
  </si>
  <si>
    <t>박대원</t>
    <phoneticPr fontId="2" type="noConversion"/>
  </si>
  <si>
    <t>강현삼</t>
    <phoneticPr fontId="2" type="noConversion"/>
  </si>
  <si>
    <t>박상은</t>
    <phoneticPr fontId="2" type="noConversion"/>
  </si>
  <si>
    <t>정이택</t>
    <phoneticPr fontId="2" type="noConversion"/>
  </si>
  <si>
    <t>전북</t>
    <phoneticPr fontId="2" type="noConversion"/>
  </si>
  <si>
    <t>전주시제9</t>
    <phoneticPr fontId="2" type="noConversion"/>
  </si>
  <si>
    <t>황정구</t>
    <phoneticPr fontId="2" type="noConversion"/>
  </si>
  <si>
    <t>김승중</t>
    <phoneticPr fontId="2" type="noConversion"/>
  </si>
  <si>
    <t>구복규</t>
    <phoneticPr fontId="2" type="noConversion"/>
  </si>
  <si>
    <t>김기철</t>
    <phoneticPr fontId="2" type="noConversion"/>
  </si>
  <si>
    <t>화순군제2</t>
    <phoneticPr fontId="2" type="noConversion"/>
  </si>
  <si>
    <t>경남</t>
    <phoneticPr fontId="2" type="noConversion"/>
  </si>
  <si>
    <t>박행용</t>
    <phoneticPr fontId="2" type="noConversion"/>
  </si>
  <si>
    <t>이길종</t>
    <phoneticPr fontId="2" type="noConversion"/>
  </si>
  <si>
    <t>김창성</t>
    <phoneticPr fontId="2" type="noConversion"/>
  </si>
  <si>
    <t>이태재</t>
    <phoneticPr fontId="2" type="noConversion"/>
  </si>
  <si>
    <t>황양득</t>
    <phoneticPr fontId="2" type="noConversion"/>
  </si>
  <si>
    <t>강남구다</t>
    <phoneticPr fontId="2" type="noConversion"/>
  </si>
  <si>
    <t>강동원</t>
    <phoneticPr fontId="2" type="noConversion"/>
  </si>
  <si>
    <t>복진경</t>
    <phoneticPr fontId="2" type="noConversion"/>
  </si>
  <si>
    <t>강남구사</t>
    <phoneticPr fontId="2" type="noConversion"/>
  </si>
  <si>
    <t>윤석민</t>
    <phoneticPr fontId="2" type="noConversion"/>
  </si>
  <si>
    <t>문백한</t>
    <phoneticPr fontId="2" type="noConversion"/>
  </si>
  <si>
    <t>대구</t>
    <phoneticPr fontId="2" type="noConversion"/>
  </si>
  <si>
    <t>서구가</t>
    <phoneticPr fontId="2" type="noConversion"/>
  </si>
  <si>
    <t>안영철</t>
    <phoneticPr fontId="2" type="noConversion"/>
  </si>
  <si>
    <t>정재현</t>
    <phoneticPr fontId="2" type="noConversion"/>
  </si>
  <si>
    <t>서영원</t>
    <phoneticPr fontId="2" type="noConversion"/>
  </si>
  <si>
    <t>권영미</t>
    <phoneticPr fontId="2" type="noConversion"/>
  </si>
  <si>
    <t>봉원희</t>
    <phoneticPr fontId="2" type="noConversion"/>
  </si>
  <si>
    <t>윤정현</t>
    <phoneticPr fontId="2" type="noConversion"/>
  </si>
  <si>
    <t>달서구라</t>
    <phoneticPr fontId="2" type="noConversion"/>
  </si>
  <si>
    <t>배보용</t>
    <phoneticPr fontId="2" type="noConversion"/>
  </si>
  <si>
    <t>김찬일</t>
    <phoneticPr fontId="2" type="noConversion"/>
  </si>
  <si>
    <t>전해진</t>
    <phoneticPr fontId="2" type="noConversion"/>
  </si>
  <si>
    <t>박배일</t>
    <phoneticPr fontId="2" type="noConversion"/>
  </si>
  <si>
    <t>정종환</t>
    <phoneticPr fontId="2" type="noConversion"/>
  </si>
  <si>
    <t>달서구마</t>
    <phoneticPr fontId="2" type="noConversion"/>
  </si>
  <si>
    <t>이성순</t>
    <phoneticPr fontId="2" type="noConversion"/>
  </si>
  <si>
    <t>이미경</t>
    <phoneticPr fontId="2" type="noConversion"/>
  </si>
  <si>
    <t>권용선</t>
    <phoneticPr fontId="2" type="noConversion"/>
  </si>
  <si>
    <t>대전</t>
    <phoneticPr fontId="2" type="noConversion"/>
  </si>
  <si>
    <t>대덕구나</t>
    <phoneticPr fontId="2" type="noConversion"/>
  </si>
  <si>
    <t>윤성환</t>
    <phoneticPr fontId="2" type="noConversion"/>
  </si>
  <si>
    <t>이금자</t>
    <phoneticPr fontId="2" type="noConversion"/>
  </si>
  <si>
    <t>조익준</t>
    <phoneticPr fontId="2" type="noConversion"/>
  </si>
  <si>
    <t>서재열</t>
    <phoneticPr fontId="2" type="noConversion"/>
  </si>
  <si>
    <t>중구가</t>
    <phoneticPr fontId="2" type="noConversion"/>
  </si>
  <si>
    <t>권태호</t>
    <phoneticPr fontId="2" type="noConversion"/>
  </si>
  <si>
    <t>황재인</t>
    <phoneticPr fontId="2" type="noConversion"/>
  </si>
  <si>
    <t>경기</t>
    <phoneticPr fontId="2" type="noConversion"/>
  </si>
  <si>
    <t>고양시바</t>
    <phoneticPr fontId="2" type="noConversion"/>
  </si>
  <si>
    <t>이영휘</t>
    <phoneticPr fontId="2" type="noConversion"/>
  </si>
  <si>
    <t>신희곤</t>
    <phoneticPr fontId="2" type="noConversion"/>
  </si>
  <si>
    <t>최영희</t>
    <phoneticPr fontId="2" type="noConversion"/>
  </si>
  <si>
    <t>김수경</t>
    <phoneticPr fontId="2" type="noConversion"/>
  </si>
  <si>
    <t>송희철</t>
    <phoneticPr fontId="2" type="noConversion"/>
  </si>
  <si>
    <t>김순용</t>
    <phoneticPr fontId="2" type="noConversion"/>
  </si>
  <si>
    <t>안성시나</t>
    <phoneticPr fontId="2" type="noConversion"/>
  </si>
  <si>
    <t>이승재</t>
    <phoneticPr fontId="2" type="noConversion"/>
  </si>
  <si>
    <t>최현주</t>
    <phoneticPr fontId="2" type="noConversion"/>
  </si>
  <si>
    <t>강원</t>
    <phoneticPr fontId="2" type="noConversion"/>
  </si>
  <si>
    <t>태백시나</t>
    <phoneticPr fontId="2" type="noConversion"/>
  </si>
  <si>
    <t>노복순</t>
    <phoneticPr fontId="2" type="noConversion"/>
  </si>
  <si>
    <t>유태호</t>
    <phoneticPr fontId="2" type="noConversion"/>
  </si>
  <si>
    <t>장경희</t>
    <phoneticPr fontId="2" type="noConversion"/>
  </si>
  <si>
    <t>심용보</t>
    <phoneticPr fontId="2" type="noConversion"/>
  </si>
  <si>
    <t>조정식</t>
    <phoneticPr fontId="2" type="noConversion"/>
  </si>
  <si>
    <t>신동일</t>
    <phoneticPr fontId="2" type="noConversion"/>
  </si>
  <si>
    <t>충북</t>
    <phoneticPr fontId="2" type="noConversion"/>
  </si>
  <si>
    <t>제천시가</t>
    <phoneticPr fontId="2" type="noConversion"/>
  </si>
  <si>
    <t>염재만</t>
    <phoneticPr fontId="2" type="noConversion"/>
  </si>
  <si>
    <t>홍석용</t>
    <phoneticPr fontId="2" type="noConversion"/>
  </si>
  <si>
    <t>청원군가</t>
    <phoneticPr fontId="2" type="noConversion"/>
  </si>
  <si>
    <t>손갑민</t>
    <phoneticPr fontId="2" type="noConversion"/>
  </si>
  <si>
    <t>오준성</t>
    <phoneticPr fontId="2" type="noConversion"/>
  </si>
  <si>
    <t>이강재</t>
    <phoneticPr fontId="2" type="noConversion"/>
  </si>
  <si>
    <t>보령시가</t>
    <phoneticPr fontId="2" type="noConversion"/>
  </si>
  <si>
    <t>박상모</t>
    <phoneticPr fontId="2" type="noConversion"/>
  </si>
  <si>
    <t>박종학</t>
    <phoneticPr fontId="2" type="noConversion"/>
  </si>
  <si>
    <t>이효열</t>
    <phoneticPr fontId="2" type="noConversion"/>
  </si>
  <si>
    <t>이기준</t>
    <phoneticPr fontId="2" type="noConversion"/>
  </si>
  <si>
    <t>이덕구</t>
    <phoneticPr fontId="2" type="noConversion"/>
  </si>
  <si>
    <t>연기군다</t>
    <phoneticPr fontId="2" type="noConversion"/>
  </si>
  <si>
    <t>임완수</t>
    <phoneticPr fontId="2" type="noConversion"/>
  </si>
  <si>
    <t>고준일</t>
    <phoneticPr fontId="2" type="noConversion"/>
  </si>
  <si>
    <t>이송규</t>
    <phoneticPr fontId="2" type="noConversion"/>
  </si>
  <si>
    <t>배석환</t>
    <phoneticPr fontId="2" type="noConversion"/>
  </si>
  <si>
    <t>부여군나</t>
    <phoneticPr fontId="2" type="noConversion"/>
  </si>
  <si>
    <t>정태영</t>
    <phoneticPr fontId="2" type="noConversion"/>
  </si>
  <si>
    <t>백용달</t>
    <phoneticPr fontId="2" type="noConversion"/>
  </si>
  <si>
    <t>서천군가</t>
    <phoneticPr fontId="2" type="noConversion"/>
  </si>
  <si>
    <t>노성철</t>
    <phoneticPr fontId="2" type="noConversion"/>
  </si>
  <si>
    <t>강신화</t>
    <phoneticPr fontId="2" type="noConversion"/>
  </si>
  <si>
    <t>나학균</t>
    <phoneticPr fontId="2" type="noConversion"/>
  </si>
  <si>
    <t>남원시가</t>
    <phoneticPr fontId="2" type="noConversion"/>
  </si>
  <si>
    <t>김종관</t>
    <phoneticPr fontId="2" type="noConversion"/>
  </si>
  <si>
    <t>오석순</t>
    <phoneticPr fontId="2" type="noConversion"/>
  </si>
  <si>
    <t>정형조</t>
    <phoneticPr fontId="2" type="noConversion"/>
  </si>
  <si>
    <t>김종진</t>
    <phoneticPr fontId="2" type="noConversion"/>
  </si>
  <si>
    <t>박진기</t>
    <phoneticPr fontId="2" type="noConversion"/>
  </si>
  <si>
    <t>고창군가</t>
    <phoneticPr fontId="2" type="noConversion"/>
  </si>
  <si>
    <t>조병익</t>
    <phoneticPr fontId="2" type="noConversion"/>
  </si>
  <si>
    <t>목포시라</t>
    <phoneticPr fontId="2" type="noConversion"/>
  </si>
  <si>
    <t>최기동</t>
    <phoneticPr fontId="2" type="noConversion"/>
  </si>
  <si>
    <t>조영규</t>
    <phoneticPr fontId="2" type="noConversion"/>
  </si>
  <si>
    <t>전금숙</t>
    <phoneticPr fontId="2" type="noConversion"/>
  </si>
  <si>
    <t>경북</t>
    <phoneticPr fontId="2" type="noConversion"/>
  </si>
  <si>
    <t>예천군라</t>
    <phoneticPr fontId="2" type="noConversion"/>
  </si>
  <si>
    <t>이준상</t>
    <phoneticPr fontId="2" type="noConversion"/>
  </si>
  <si>
    <t>김은수</t>
    <phoneticPr fontId="2" type="noConversion"/>
  </si>
  <si>
    <t>고성군다</t>
    <phoneticPr fontId="2" type="noConversion"/>
  </si>
  <si>
    <t>정호용</t>
    <phoneticPr fontId="2" type="noConversion"/>
  </si>
  <si>
    <t>최삼안</t>
    <phoneticPr fontId="2" type="noConversion"/>
  </si>
  <si>
    <t>황보길</t>
    <phoneticPr fontId="2" type="noConversion"/>
  </si>
  <si>
    <t>공점식</t>
    <phoneticPr fontId="2" type="noConversion"/>
  </si>
  <si>
    <t>양산시바</t>
    <phoneticPr fontId="2" type="noConversion"/>
  </si>
  <si>
    <t>이상정</t>
    <phoneticPr fontId="2" type="noConversion"/>
  </si>
  <si>
    <t>백운철</t>
    <phoneticPr fontId="2" type="noConversion"/>
  </si>
  <si>
    <t>최수찬</t>
    <phoneticPr fontId="2" type="noConversion"/>
  </si>
  <si>
    <t>김정희</t>
    <phoneticPr fontId="2" type="noConversion"/>
  </si>
  <si>
    <t>함양군나</t>
    <phoneticPr fontId="2" type="noConversion"/>
  </si>
  <si>
    <t>노길용</t>
    <phoneticPr fontId="2" type="noConversion"/>
  </si>
  <si>
    <t>강신원</t>
    <phoneticPr fontId="2" type="noConversion"/>
  </si>
  <si>
    <t>강찬희</t>
    <phoneticPr fontId="2" type="noConversion"/>
  </si>
  <si>
    <t>임재원</t>
    <phoneticPr fontId="2" type="noConversion"/>
  </si>
  <si>
    <t>선거</t>
    <phoneticPr fontId="2" type="noConversion"/>
  </si>
  <si>
    <t>구분</t>
    <phoneticPr fontId="2" type="noConversion"/>
  </si>
  <si>
    <t>광 역
의 원</t>
    <phoneticPr fontId="2" type="noConversion"/>
  </si>
  <si>
    <t>기 초
의 원</t>
    <phoneticPr fontId="2" type="noConversion"/>
  </si>
  <si>
    <t xml:space="preserve">      - '10 하반기 : 30.9%</t>
    <phoneticPr fontId="2" type="noConversion"/>
  </si>
  <si>
    <t xml:space="preserve">     - '10 상반기(국회의원 8) : 34.1%</t>
    <phoneticPr fontId="2" type="noConversion"/>
  </si>
  <si>
    <t xml:space="preserve">      - '09 하반기(국회의원 5) : 39.0%</t>
    <phoneticPr fontId="2" type="noConversion"/>
  </si>
  <si>
    <t xml:space="preserve">     - '09 상반기 : 34.5%(국회의원 40.8%)</t>
    <phoneticPr fontId="2" type="noConversion"/>
  </si>
  <si>
    <t>손학규</t>
    <phoneticPr fontId="2" type="noConversion"/>
  </si>
  <si>
    <t>김종담</t>
    <phoneticPr fontId="2" type="noConversion"/>
  </si>
  <si>
    <t>강영길</t>
    <phoneticPr fontId="2" type="noConversion"/>
  </si>
  <si>
    <t>국  회
의  원</t>
    <phoneticPr fontId="2" type="noConversion"/>
  </si>
  <si>
    <t>성남시분당구을</t>
    <phoneticPr fontId="2" type="noConversion"/>
  </si>
  <si>
    <t>국선</t>
    <phoneticPr fontId="2" type="noConversion"/>
  </si>
  <si>
    <t>3 : 1</t>
    <phoneticPr fontId="2" type="noConversion"/>
  </si>
  <si>
    <t>7 : 1</t>
    <phoneticPr fontId="2" type="noConversion"/>
  </si>
  <si>
    <t>2 : 1</t>
    <phoneticPr fontId="2" type="noConversion"/>
  </si>
  <si>
    <t>4 : 1</t>
    <phoneticPr fontId="2" type="noConversion"/>
  </si>
  <si>
    <t>3.6 : 1</t>
    <phoneticPr fontId="2" type="noConversion"/>
  </si>
  <si>
    <t>3.5 : 1</t>
    <phoneticPr fontId="2" type="noConversion"/>
  </si>
  <si>
    <t>성남시
분당구을</t>
    <phoneticPr fontId="2" type="noConversion"/>
  </si>
  <si>
    <t>시간대별 투표진행상황</t>
    <phoneticPr fontId="2" type="noConversion"/>
  </si>
  <si>
    <t xml:space="preserve">      </t>
    <phoneticPr fontId="2" type="noConversion"/>
  </si>
  <si>
    <t>(단위 : %)</t>
    <phoneticPr fontId="2" type="noConversion"/>
  </si>
  <si>
    <t xml:space="preserve">                           시간대
  구   분</t>
    <phoneticPr fontId="2" type="noConversion"/>
  </si>
  <si>
    <t>전체평균</t>
    <phoneticPr fontId="2" type="noConversion"/>
  </si>
  <si>
    <t>국회
의원</t>
    <phoneticPr fontId="2" type="noConversion"/>
  </si>
  <si>
    <t>평       균</t>
    <phoneticPr fontId="2" type="noConversion"/>
  </si>
  <si>
    <t>18대 국선</t>
    <phoneticPr fontId="2" type="noConversion"/>
  </si>
  <si>
    <t>5회 지선</t>
    <phoneticPr fontId="2" type="noConversion"/>
  </si>
  <si>
    <t>기초단체장(6)</t>
    <phoneticPr fontId="2" type="noConversion"/>
  </si>
  <si>
    <t xml:space="preserve">                            시간대
  구   분</t>
    <phoneticPr fontId="2" type="noConversion"/>
  </si>
  <si>
    <t>최종투표율</t>
    <phoneticPr fontId="2" type="noConversion"/>
  </si>
  <si>
    <t>'10. 하반기 재·보궐선거</t>
    <phoneticPr fontId="2" type="noConversion"/>
  </si>
  <si>
    <t>기초단체장 2광역의원 1
기초의원 3</t>
    <phoneticPr fontId="2" type="noConversion"/>
  </si>
  <si>
    <t>'10. 상반기 재·보궐선거</t>
    <phoneticPr fontId="2" type="noConversion"/>
  </si>
  <si>
    <t>국선 8</t>
    <phoneticPr fontId="2" type="noConversion"/>
  </si>
  <si>
    <t>'09. 상반기 
재·보궐선거</t>
    <phoneticPr fontId="2" type="noConversion"/>
  </si>
  <si>
    <t>전체</t>
    <phoneticPr fontId="2" type="noConversion"/>
  </si>
  <si>
    <t>국선 5
기초단체장 1
광역의원 3
기초의원 5</t>
    <phoneticPr fontId="2" type="noConversion"/>
  </si>
  <si>
    <t>거제시제1</t>
    <phoneticPr fontId="2" type="noConversion"/>
  </si>
  <si>
    <t>투표상황(명)</t>
    <phoneticPr fontId="2" type="noConversion"/>
  </si>
  <si>
    <t>[별지 1]</t>
    <phoneticPr fontId="2" type="noConversion"/>
  </si>
  <si>
    <t>민주당</t>
    <phoneticPr fontId="2" type="noConversion"/>
  </si>
  <si>
    <t>손학규</t>
    <phoneticPr fontId="2" type="noConversion"/>
  </si>
  <si>
    <t>민주노동당</t>
    <phoneticPr fontId="2" type="noConversion"/>
  </si>
  <si>
    <t>김선동</t>
    <phoneticPr fontId="2" type="noConversion"/>
  </si>
  <si>
    <t>김태호</t>
    <phoneticPr fontId="2" type="noConversion"/>
  </si>
  <si>
    <t>한나라당</t>
    <phoneticPr fontId="2" type="noConversion"/>
  </si>
  <si>
    <t>최문순</t>
    <phoneticPr fontId="2" type="noConversion"/>
  </si>
  <si>
    <t>한나라당</t>
    <phoneticPr fontId="2" type="noConversion"/>
  </si>
  <si>
    <t>최창식</t>
    <phoneticPr fontId="2" type="noConversion"/>
  </si>
  <si>
    <t>박성민</t>
    <phoneticPr fontId="2" type="noConversion"/>
  </si>
  <si>
    <t>김종훈</t>
    <phoneticPr fontId="2" type="noConversion"/>
  </si>
  <si>
    <t>정상철</t>
    <phoneticPr fontId="2" type="noConversion"/>
  </si>
  <si>
    <t>자유선진당</t>
    <phoneticPr fontId="2" type="noConversion"/>
  </si>
  <si>
    <t>진태구</t>
    <phoneticPr fontId="2" type="noConversion"/>
  </si>
  <si>
    <t>홍이식</t>
    <phoneticPr fontId="2" type="noConversion"/>
  </si>
  <si>
    <t>김일현</t>
    <phoneticPr fontId="2" type="noConversion"/>
  </si>
  <si>
    <t>강현삼</t>
    <phoneticPr fontId="2" type="noConversion"/>
  </si>
  <si>
    <t>김종담</t>
    <phoneticPr fontId="2" type="noConversion"/>
  </si>
  <si>
    <t>구복규</t>
    <phoneticPr fontId="2" type="noConversion"/>
  </si>
  <si>
    <t>이길종</t>
    <phoneticPr fontId="2" type="noConversion"/>
  </si>
  <si>
    <t>강동원</t>
    <phoneticPr fontId="2" type="noConversion"/>
  </si>
  <si>
    <t>윤석민</t>
    <phoneticPr fontId="2" type="noConversion"/>
  </si>
  <si>
    <t>안영철</t>
    <phoneticPr fontId="2" type="noConversion"/>
  </si>
  <si>
    <t>달서구라</t>
    <phoneticPr fontId="2" type="noConversion"/>
  </si>
  <si>
    <t>배보용</t>
    <phoneticPr fontId="2" type="noConversion"/>
  </si>
  <si>
    <t>이성순</t>
    <phoneticPr fontId="2" type="noConversion"/>
  </si>
  <si>
    <t>윤성환</t>
    <phoneticPr fontId="2" type="noConversion"/>
  </si>
  <si>
    <t>권태호</t>
    <phoneticPr fontId="2" type="noConversion"/>
  </si>
  <si>
    <t>이영휘</t>
    <phoneticPr fontId="2" type="noConversion"/>
  </si>
  <si>
    <t>최현주</t>
    <phoneticPr fontId="2" type="noConversion"/>
  </si>
  <si>
    <t>염재만</t>
    <phoneticPr fontId="2" type="noConversion"/>
  </si>
  <si>
    <t>오준성</t>
    <phoneticPr fontId="2" type="noConversion"/>
  </si>
  <si>
    <t>이효열</t>
    <phoneticPr fontId="2" type="noConversion"/>
  </si>
  <si>
    <t>고준일</t>
    <phoneticPr fontId="2" type="noConversion"/>
  </si>
  <si>
    <t>백용달</t>
    <phoneticPr fontId="2" type="noConversion"/>
  </si>
  <si>
    <t>나학균</t>
    <phoneticPr fontId="2" type="noConversion"/>
  </si>
  <si>
    <t>김종관</t>
    <phoneticPr fontId="2" type="noConversion"/>
  </si>
  <si>
    <t>최기동</t>
    <phoneticPr fontId="2" type="noConversion"/>
  </si>
  <si>
    <t>이준상</t>
    <phoneticPr fontId="2" type="noConversion"/>
  </si>
  <si>
    <t>무소속</t>
    <phoneticPr fontId="2" type="noConversion"/>
  </si>
  <si>
    <t>정호용</t>
    <phoneticPr fontId="2" type="noConversion"/>
  </si>
  <si>
    <t>이상정</t>
    <phoneticPr fontId="2" type="noConversion"/>
  </si>
  <si>
    <t>노길용</t>
    <phoneticPr fontId="2" type="noConversion"/>
  </si>
  <si>
    <t>유태호</t>
    <phoneticPr fontId="2" type="noConversion"/>
  </si>
  <si>
    <t>조병익</t>
    <phoneticPr fontId="2" type="noConversion"/>
  </si>
  <si>
    <t>한나라당</t>
    <phoneticPr fontId="2" type="noConversion"/>
  </si>
</sst>
</file>

<file path=xl/styles.xml><?xml version="1.0" encoding="utf-8"?>
<styleSheet xmlns="http://schemas.openxmlformats.org/spreadsheetml/2006/main">
  <numFmts count="10">
    <numFmt numFmtId="41" formatCode="_-* #,##0_-;\-* #,##0_-;_-* &quot;-&quot;_-;_-@_-"/>
    <numFmt numFmtId="176" formatCode="0.0_ "/>
    <numFmt numFmtId="177" formatCode="#,##0_ "/>
    <numFmt numFmtId="178" formatCode="0.0_);[Red]\(0.0\)"/>
    <numFmt numFmtId="179" formatCode="#,##0_);[Red]\(#,##0\)"/>
    <numFmt numFmtId="180" formatCode="\(0.0%\)"/>
    <numFmt numFmtId="181" formatCode="#,##0.0_ "/>
    <numFmt numFmtId="182" formatCode="0.0;[Red]0.0"/>
    <numFmt numFmtId="183" formatCode="#,##0.0;[Red]#,##0.0"/>
    <numFmt numFmtId="184" formatCode="#,##0;[Red]#,##0"/>
  </numFmts>
  <fonts count="35">
    <font>
      <sz val="11"/>
      <name val="돋움"/>
      <family val="3"/>
      <charset val="129"/>
    </font>
    <font>
      <sz val="11"/>
      <name val="돋움"/>
      <family val="3"/>
      <charset val="129"/>
    </font>
    <font>
      <sz val="8"/>
      <name val="돋움"/>
      <family val="3"/>
      <charset val="129"/>
    </font>
    <font>
      <sz val="12"/>
      <name val="한컴바탕"/>
      <family val="1"/>
      <charset val="129"/>
    </font>
    <font>
      <sz val="24"/>
      <name val="HY견명조"/>
      <family val="1"/>
      <charset val="129"/>
    </font>
    <font>
      <b/>
      <sz val="11"/>
      <name val="굴림"/>
      <family val="3"/>
      <charset val="129"/>
    </font>
    <font>
      <sz val="11"/>
      <name val="한컴바탕"/>
      <family val="1"/>
      <charset val="129"/>
    </font>
    <font>
      <sz val="10"/>
      <name val="한컴바탕"/>
      <family val="1"/>
      <charset val="129"/>
    </font>
    <font>
      <sz val="11"/>
      <name val="돋움"/>
      <family val="3"/>
      <charset val="129"/>
    </font>
    <font>
      <b/>
      <sz val="14"/>
      <name val="한컴바탕"/>
      <family val="1"/>
      <charset val="129"/>
    </font>
    <font>
      <b/>
      <sz val="12"/>
      <name val="한컴바탕"/>
      <family val="1"/>
      <charset val="129"/>
    </font>
    <font>
      <sz val="13"/>
      <name val="한컴바탕"/>
      <family val="1"/>
      <charset val="129"/>
    </font>
    <font>
      <b/>
      <sz val="11"/>
      <name val="돋움"/>
      <family val="3"/>
      <charset val="129"/>
    </font>
    <font>
      <sz val="10.7"/>
      <name val="HY중고딕"/>
      <family val="1"/>
      <charset val="129"/>
    </font>
    <font>
      <sz val="8"/>
      <name val="굴림"/>
      <family val="3"/>
      <charset val="129"/>
    </font>
    <font>
      <sz val="10"/>
      <name val="굴림"/>
      <family val="3"/>
      <charset val="129"/>
    </font>
    <font>
      <sz val="10"/>
      <name val="돋움"/>
      <family val="3"/>
      <charset val="129"/>
    </font>
    <font>
      <sz val="11"/>
      <name val="굴림"/>
      <family val="3"/>
      <charset val="129"/>
    </font>
    <font>
      <b/>
      <sz val="10.7"/>
      <name val="HY중고딕"/>
      <family val="1"/>
      <charset val="129"/>
    </font>
    <font>
      <b/>
      <sz val="13"/>
      <name val="한컴바탕"/>
      <family val="1"/>
      <charset val="129"/>
    </font>
    <font>
      <sz val="9"/>
      <name val="한컴바탕"/>
      <family val="1"/>
      <charset val="129"/>
    </font>
    <font>
      <sz val="10.5"/>
      <name val="한컴바탕"/>
      <family val="1"/>
      <charset val="129"/>
    </font>
    <font>
      <b/>
      <sz val="14"/>
      <name val="HY견고딕"/>
      <family val="1"/>
      <charset val="129"/>
    </font>
    <font>
      <sz val="14"/>
      <name val="HY견고딕"/>
      <family val="1"/>
      <charset val="129"/>
    </font>
    <font>
      <b/>
      <sz val="22"/>
      <name val="HY견명조"/>
      <family val="1"/>
      <charset val="129"/>
    </font>
    <font>
      <sz val="10"/>
      <color indexed="9"/>
      <name val="한컴바탕"/>
      <family val="1"/>
      <charset val="129"/>
    </font>
    <font>
      <b/>
      <sz val="10"/>
      <name val="한컴바탕"/>
      <family val="1"/>
      <charset val="129"/>
    </font>
    <font>
      <sz val="10"/>
      <color indexed="8"/>
      <name val="한컴바탕"/>
      <family val="1"/>
      <charset val="129"/>
    </font>
    <font>
      <u/>
      <sz val="10.5"/>
      <name val="한컴바탕"/>
      <family val="1"/>
      <charset val="129"/>
    </font>
    <font>
      <b/>
      <sz val="12"/>
      <color indexed="8"/>
      <name val="한컴바탕"/>
      <family val="1"/>
      <charset val="129"/>
    </font>
    <font>
      <sz val="12"/>
      <color indexed="8"/>
      <name val="한컴바탕"/>
      <family val="1"/>
      <charset val="129"/>
    </font>
    <font>
      <b/>
      <sz val="11"/>
      <color indexed="12"/>
      <name val="한컴바탕"/>
      <family val="1"/>
      <charset val="129"/>
    </font>
    <font>
      <sz val="7"/>
      <color indexed="12"/>
      <name val="한컴바탕"/>
      <family val="1"/>
      <charset val="129"/>
    </font>
    <font>
      <b/>
      <sz val="10"/>
      <color indexed="12"/>
      <name val="한컴바탕"/>
      <family val="1"/>
      <charset val="129"/>
    </font>
    <font>
      <b/>
      <sz val="11"/>
      <color indexed="12"/>
      <name val="돋움"/>
      <family val="3"/>
      <charset val="129"/>
    </font>
  </fonts>
  <fills count="7">
    <fill>
      <patternFill patternType="none"/>
    </fill>
    <fill>
      <patternFill patternType="gray125"/>
    </fill>
    <fill>
      <patternFill patternType="solid">
        <fgColor indexed="51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2"/>
        <bgColor indexed="64"/>
      </patternFill>
    </fill>
  </fills>
  <borders count="119">
    <border>
      <left/>
      <right/>
      <top/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/>
      <right style="hair">
        <color indexed="64"/>
      </right>
      <top/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thin">
        <color indexed="64"/>
      </right>
      <top/>
      <bottom/>
      <diagonal/>
    </border>
    <border>
      <left/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hair">
        <color indexed="64"/>
      </right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 style="double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double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double">
        <color indexed="64"/>
      </bottom>
      <diagonal/>
    </border>
    <border>
      <left style="hair">
        <color indexed="64"/>
      </left>
      <right style="hair">
        <color indexed="64"/>
      </right>
      <top style="medium">
        <color indexed="64"/>
      </top>
      <bottom style="double">
        <color indexed="64"/>
      </bottom>
      <diagonal/>
    </border>
    <border>
      <left style="hair">
        <color indexed="64"/>
      </left>
      <right/>
      <top style="medium">
        <color indexed="64"/>
      </top>
      <bottom style="double">
        <color indexed="64"/>
      </bottom>
      <diagonal/>
    </border>
    <border>
      <left/>
      <right style="medium">
        <color indexed="64"/>
      </right>
      <top style="medium">
        <color indexed="64"/>
      </top>
      <bottom style="double">
        <color indexed="64"/>
      </bottom>
      <diagonal/>
    </border>
    <border>
      <left style="medium">
        <color indexed="64"/>
      </left>
      <right style="medium">
        <color indexed="64"/>
      </right>
      <top style="double">
        <color indexed="64"/>
      </top>
      <bottom/>
      <diagonal/>
    </border>
    <border>
      <left style="hair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/>
      <right/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/>
      <right style="hair">
        <color indexed="64"/>
      </right>
      <top/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double">
        <color indexed="64"/>
      </bottom>
      <diagonal/>
    </border>
    <border>
      <left/>
      <right style="hair">
        <color indexed="64"/>
      </right>
      <top style="medium">
        <color indexed="64"/>
      </top>
      <bottom style="medium">
        <color indexed="64"/>
      </bottom>
      <diagonal/>
    </border>
    <border>
      <left/>
      <right style="hair">
        <color indexed="64"/>
      </right>
      <top style="medium">
        <color indexed="64"/>
      </top>
      <bottom style="hair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medium">
        <color indexed="64"/>
      </top>
      <bottom style="medium">
        <color indexed="64"/>
      </bottom>
      <diagonal/>
    </border>
    <border>
      <left style="hair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medium">
        <color indexed="64"/>
      </top>
      <bottom style="hair">
        <color indexed="64"/>
      </bottom>
      <diagonal/>
    </border>
    <border>
      <left/>
      <right style="thin">
        <color indexed="64"/>
      </right>
      <top style="medium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 style="hair">
        <color indexed="64"/>
      </top>
      <bottom/>
      <diagonal/>
    </border>
    <border>
      <left style="medium">
        <color indexed="64"/>
      </left>
      <right style="medium">
        <color indexed="64"/>
      </right>
      <top style="hair">
        <color indexed="64"/>
      </top>
      <bottom/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 style="medium">
        <color indexed="64"/>
      </left>
      <right style="medium">
        <color indexed="64"/>
      </right>
      <top/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/>
      <top style="hair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hair">
        <color indexed="64"/>
      </left>
      <right/>
      <top style="medium">
        <color indexed="64"/>
      </top>
      <bottom style="hair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/>
      <top style="double">
        <color indexed="64"/>
      </top>
      <bottom style="hair">
        <color indexed="64"/>
      </bottom>
      <diagonal/>
    </border>
    <border>
      <left/>
      <right style="hair">
        <color indexed="64"/>
      </right>
      <top style="double">
        <color indexed="64"/>
      </top>
      <bottom style="hair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double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double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double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double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/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/>
      <diagonal/>
    </border>
    <border>
      <left/>
      <right style="hair">
        <color indexed="64"/>
      </right>
      <top style="double">
        <color indexed="64"/>
      </top>
      <bottom/>
      <diagonal/>
    </border>
    <border>
      <left style="hair">
        <color indexed="64"/>
      </left>
      <right style="hair">
        <color indexed="64"/>
      </right>
      <top style="double">
        <color indexed="64"/>
      </top>
      <bottom/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hair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 diagonalDown="1">
      <left style="thin">
        <color indexed="64"/>
      </left>
      <right/>
      <top style="thin">
        <color indexed="64"/>
      </top>
      <bottom/>
      <diagonal style="hair">
        <color indexed="64"/>
      </diagonal>
    </border>
    <border diagonalDown="1">
      <left/>
      <right/>
      <top style="thin">
        <color indexed="64"/>
      </top>
      <bottom/>
      <diagonal style="hair">
        <color indexed="64"/>
      </diagonal>
    </border>
    <border diagonalDown="1">
      <left/>
      <right style="hair">
        <color indexed="64"/>
      </right>
      <top style="thin">
        <color indexed="64"/>
      </top>
      <bottom/>
      <diagonal style="hair">
        <color indexed="64"/>
      </diagonal>
    </border>
    <border diagonalDown="1">
      <left style="thin">
        <color indexed="64"/>
      </left>
      <right/>
      <top/>
      <bottom/>
      <diagonal style="hair">
        <color indexed="64"/>
      </diagonal>
    </border>
    <border diagonalDown="1">
      <left/>
      <right/>
      <top/>
      <bottom/>
      <diagonal style="hair">
        <color indexed="64"/>
      </diagonal>
    </border>
    <border diagonalDown="1">
      <left/>
      <right style="hair">
        <color indexed="64"/>
      </right>
      <top/>
      <bottom/>
      <diagonal style="hair">
        <color indexed="64"/>
      </diagonal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hair">
        <color indexed="64"/>
      </left>
      <right/>
      <top style="thin">
        <color indexed="64"/>
      </top>
      <bottom/>
      <diagonal/>
    </border>
    <border>
      <left style="hair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 diagonalDown="1">
      <left style="medium">
        <color indexed="64"/>
      </left>
      <right style="hair">
        <color indexed="64"/>
      </right>
      <top style="medium">
        <color indexed="64"/>
      </top>
      <bottom style="double">
        <color indexed="64"/>
      </bottom>
      <diagonal style="hair">
        <color indexed="64"/>
      </diagonal>
    </border>
    <border diagonalDown="1">
      <left style="hair">
        <color indexed="64"/>
      </left>
      <right style="hair">
        <color indexed="64"/>
      </right>
      <top style="medium">
        <color indexed="64"/>
      </top>
      <bottom style="double">
        <color indexed="64"/>
      </bottom>
      <diagonal style="hair">
        <color indexed="64"/>
      </diagonal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3">
    <xf numFmtId="0" fontId="0" fillId="0" borderId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</cellStyleXfs>
  <cellXfs count="413">
    <xf numFmtId="0" fontId="0" fillId="0" borderId="0" xfId="0">
      <alignment vertical="center"/>
    </xf>
    <xf numFmtId="0" fontId="0" fillId="0" borderId="0" xfId="0" applyProtection="1">
      <alignment vertical="center"/>
    </xf>
    <xf numFmtId="0" fontId="3" fillId="0" borderId="0" xfId="0" applyFont="1" applyProtection="1">
      <alignment vertical="center"/>
    </xf>
    <xf numFmtId="0" fontId="6" fillId="0" borderId="0" xfId="0" applyFont="1" applyProtection="1">
      <alignment vertical="center"/>
    </xf>
    <xf numFmtId="0" fontId="0" fillId="0" borderId="0" xfId="0" applyFill="1" applyProtection="1">
      <alignment vertical="center"/>
    </xf>
    <xf numFmtId="0" fontId="0" fillId="0" borderId="0" xfId="0" applyAlignment="1" applyProtection="1">
      <alignment vertical="center" shrinkToFit="1"/>
    </xf>
    <xf numFmtId="0" fontId="5" fillId="2" borderId="1" xfId="0" applyFont="1" applyFill="1" applyBorder="1" applyAlignment="1" applyProtection="1">
      <alignment horizontal="center" vertical="center" shrinkToFit="1"/>
    </xf>
    <xf numFmtId="0" fontId="17" fillId="0" borderId="0" xfId="0" applyFont="1" applyProtection="1">
      <alignment vertical="center"/>
    </xf>
    <xf numFmtId="0" fontId="5" fillId="2" borderId="2" xfId="0" applyFont="1" applyFill="1" applyBorder="1" applyAlignment="1" applyProtection="1">
      <alignment horizontal="center" vertical="center" shrinkToFit="1"/>
    </xf>
    <xf numFmtId="0" fontId="21" fillId="0" borderId="3" xfId="0" applyFont="1" applyFill="1" applyBorder="1" applyAlignment="1" applyProtection="1">
      <alignment horizontal="center" vertical="center" shrinkToFit="1"/>
    </xf>
    <xf numFmtId="41" fontId="21" fillId="0" borderId="4" xfId="2" applyFont="1" applyFill="1" applyBorder="1" applyAlignment="1" applyProtection="1">
      <alignment horizontal="center" vertical="center" shrinkToFit="1"/>
    </xf>
    <xf numFmtId="41" fontId="21" fillId="0" borderId="3" xfId="0" applyNumberFormat="1" applyFont="1" applyFill="1" applyBorder="1" applyAlignment="1" applyProtection="1">
      <alignment horizontal="center" vertical="center" shrinkToFit="1"/>
    </xf>
    <xf numFmtId="41" fontId="21" fillId="0" borderId="5" xfId="0" applyNumberFormat="1" applyFont="1" applyFill="1" applyBorder="1" applyAlignment="1" applyProtection="1">
      <alignment horizontal="center" vertical="center" shrinkToFit="1"/>
    </xf>
    <xf numFmtId="0" fontId="8" fillId="0" borderId="0" xfId="0" applyFont="1" applyAlignment="1" applyProtection="1">
      <alignment vertical="center" shrinkToFit="1"/>
    </xf>
    <xf numFmtId="0" fontId="21" fillId="0" borderId="5" xfId="0" applyFont="1" applyFill="1" applyBorder="1" applyAlignment="1" applyProtection="1">
      <alignment horizontal="center" vertical="center" shrinkToFit="1"/>
    </xf>
    <xf numFmtId="177" fontId="21" fillId="0" borderId="4" xfId="0" applyNumberFormat="1" applyFont="1" applyFill="1" applyBorder="1" applyAlignment="1" applyProtection="1">
      <alignment horizontal="center" vertical="center" shrinkToFit="1"/>
    </xf>
    <xf numFmtId="0" fontId="21" fillId="0" borderId="6" xfId="0" applyFont="1" applyFill="1" applyBorder="1" applyAlignment="1" applyProtection="1">
      <alignment horizontal="center" vertical="center" shrinkToFit="1"/>
    </xf>
    <xf numFmtId="0" fontId="21" fillId="0" borderId="2" xfId="0" applyFont="1" applyFill="1" applyBorder="1" applyAlignment="1" applyProtection="1">
      <alignment horizontal="center" vertical="center" shrinkToFit="1"/>
    </xf>
    <xf numFmtId="0" fontId="21" fillId="0" borderId="7" xfId="0" applyFont="1" applyFill="1" applyBorder="1" applyAlignment="1" applyProtection="1">
      <alignment horizontal="center" vertical="center" shrinkToFit="1"/>
    </xf>
    <xf numFmtId="41" fontId="21" fillId="0" borderId="1" xfId="2" applyFont="1" applyFill="1" applyBorder="1" applyAlignment="1" applyProtection="1">
      <alignment horizontal="center" vertical="center" shrinkToFit="1"/>
    </xf>
    <xf numFmtId="41" fontId="21" fillId="0" borderId="8" xfId="0" applyNumberFormat="1" applyFont="1" applyFill="1" applyBorder="1" applyAlignment="1" applyProtection="1">
      <alignment horizontal="center" vertical="center" shrinkToFit="1"/>
    </xf>
    <xf numFmtId="41" fontId="21" fillId="0" borderId="9" xfId="0" applyNumberFormat="1" applyFont="1" applyFill="1" applyBorder="1" applyAlignment="1" applyProtection="1">
      <alignment horizontal="center" vertical="center" shrinkToFit="1"/>
    </xf>
    <xf numFmtId="0" fontId="6" fillId="0" borderId="0" xfId="0" applyFont="1" applyAlignment="1" applyProtection="1">
      <alignment vertical="center" shrinkToFit="1"/>
    </xf>
    <xf numFmtId="0" fontId="20" fillId="0" borderId="0" xfId="0" applyFont="1" applyProtection="1">
      <alignment vertical="center"/>
    </xf>
    <xf numFmtId="0" fontId="6" fillId="0" borderId="0" xfId="0" applyFont="1" applyFill="1" applyProtection="1">
      <alignment vertical="center"/>
    </xf>
    <xf numFmtId="0" fontId="0" fillId="0" borderId="0" xfId="0" applyAlignment="1" applyProtection="1">
      <alignment horizontal="right" vertical="center"/>
    </xf>
    <xf numFmtId="0" fontId="16" fillId="0" borderId="0" xfId="0" applyFont="1" applyProtection="1">
      <alignment vertical="center"/>
    </xf>
    <xf numFmtId="41" fontId="0" fillId="0" borderId="0" xfId="0" applyNumberFormat="1" applyProtection="1">
      <alignment vertical="center"/>
    </xf>
    <xf numFmtId="0" fontId="16" fillId="0" borderId="0" xfId="0" applyFont="1" applyBorder="1" applyAlignment="1" applyProtection="1">
      <alignment vertical="center"/>
    </xf>
    <xf numFmtId="0" fontId="0" fillId="0" borderId="0" xfId="0" applyAlignment="1" applyProtection="1">
      <alignment horizontal="center" vertical="center"/>
    </xf>
    <xf numFmtId="0" fontId="22" fillId="0" borderId="0" xfId="0" applyFont="1" applyAlignment="1" applyProtection="1">
      <alignment horizontal="left" vertical="center"/>
    </xf>
    <xf numFmtId="0" fontId="9" fillId="0" borderId="0" xfId="0" applyFont="1" applyAlignment="1" applyProtection="1">
      <alignment horizontal="left" vertical="center"/>
    </xf>
    <xf numFmtId="0" fontId="5" fillId="2" borderId="10" xfId="0" applyFont="1" applyFill="1" applyBorder="1" applyAlignment="1" applyProtection="1">
      <alignment horizontal="center" vertical="center" wrapText="1"/>
    </xf>
    <xf numFmtId="0" fontId="5" fillId="2" borderId="11" xfId="0" applyFont="1" applyFill="1" applyBorder="1" applyAlignment="1" applyProtection="1">
      <alignment horizontal="center" vertical="center" wrapText="1"/>
    </xf>
    <xf numFmtId="0" fontId="5" fillId="2" borderId="12" xfId="0" applyFont="1" applyFill="1" applyBorder="1" applyAlignment="1" applyProtection="1">
      <alignment horizontal="center" vertical="center" wrapText="1"/>
    </xf>
    <xf numFmtId="41" fontId="10" fillId="0" borderId="13" xfId="2" applyFont="1" applyBorder="1" applyAlignment="1" applyProtection="1">
      <alignment horizontal="center" vertical="center"/>
    </xf>
    <xf numFmtId="0" fontId="3" fillId="0" borderId="14" xfId="0" applyFont="1" applyBorder="1" applyAlignment="1" applyProtection="1">
      <alignment vertical="center" wrapText="1"/>
    </xf>
    <xf numFmtId="0" fontId="3" fillId="0" borderId="15" xfId="0" applyFont="1" applyBorder="1" applyAlignment="1" applyProtection="1">
      <alignment horizontal="center" vertical="center"/>
    </xf>
    <xf numFmtId="41" fontId="3" fillId="0" borderId="15" xfId="2" applyFont="1" applyBorder="1" applyAlignment="1" applyProtection="1">
      <alignment horizontal="center" vertical="center"/>
    </xf>
    <xf numFmtId="0" fontId="3" fillId="0" borderId="16" xfId="0" applyFont="1" applyBorder="1" applyAlignment="1" applyProtection="1">
      <alignment vertical="center" wrapText="1"/>
    </xf>
    <xf numFmtId="0" fontId="3" fillId="0" borderId="13" xfId="0" applyFont="1" applyBorder="1" applyAlignment="1" applyProtection="1">
      <alignment horizontal="center" vertical="center"/>
    </xf>
    <xf numFmtId="0" fontId="13" fillId="0" borderId="0" xfId="0" applyFont="1" applyAlignment="1" applyProtection="1">
      <alignment horizontal="left" vertical="top"/>
    </xf>
    <xf numFmtId="0" fontId="0" fillId="0" borderId="0" xfId="0" applyAlignment="1" applyProtection="1">
      <alignment vertical="center" wrapText="1"/>
    </xf>
    <xf numFmtId="0" fontId="19" fillId="0" borderId="0" xfId="0" applyFont="1" applyAlignment="1" applyProtection="1">
      <alignment horizontal="left" vertical="center"/>
    </xf>
    <xf numFmtId="0" fontId="11" fillId="0" borderId="0" xfId="0" applyFont="1" applyAlignment="1" applyProtection="1">
      <alignment horizontal="left" vertical="center"/>
    </xf>
    <xf numFmtId="0" fontId="5" fillId="2" borderId="11" xfId="0" applyFont="1" applyFill="1" applyBorder="1" applyAlignment="1" applyProtection="1">
      <alignment horizontal="center" vertical="center"/>
    </xf>
    <xf numFmtId="0" fontId="5" fillId="2" borderId="12" xfId="0" applyFont="1" applyFill="1" applyBorder="1" applyAlignment="1" applyProtection="1">
      <alignment horizontal="center" vertical="center"/>
    </xf>
    <xf numFmtId="41" fontId="3" fillId="0" borderId="13" xfId="2" applyFont="1" applyBorder="1" applyAlignment="1" applyProtection="1">
      <alignment horizontal="center" vertical="center" shrinkToFit="1"/>
    </xf>
    <xf numFmtId="176" fontId="3" fillId="0" borderId="13" xfId="1" applyNumberFormat="1" applyFont="1" applyBorder="1" applyAlignment="1" applyProtection="1">
      <alignment horizontal="center" vertical="center" shrinkToFit="1"/>
    </xf>
    <xf numFmtId="0" fontId="3" fillId="0" borderId="14" xfId="0" applyFont="1" applyBorder="1" applyAlignment="1" applyProtection="1">
      <alignment vertical="center"/>
    </xf>
    <xf numFmtId="41" fontId="3" fillId="0" borderId="15" xfId="2" applyFont="1" applyBorder="1" applyAlignment="1" applyProtection="1">
      <alignment horizontal="center" vertical="center" shrinkToFit="1"/>
    </xf>
    <xf numFmtId="176" fontId="3" fillId="0" borderId="15" xfId="1" applyNumberFormat="1" applyFont="1" applyBorder="1" applyAlignment="1" applyProtection="1">
      <alignment horizontal="center" vertical="center" shrinkToFit="1"/>
    </xf>
    <xf numFmtId="0" fontId="3" fillId="0" borderId="16" xfId="0" applyFont="1" applyBorder="1" applyAlignment="1" applyProtection="1">
      <alignment vertical="center"/>
    </xf>
    <xf numFmtId="41" fontId="3" fillId="0" borderId="15" xfId="2" applyFont="1" applyBorder="1" applyAlignment="1" applyProtection="1">
      <alignment horizontal="center" vertical="center" wrapText="1" shrinkToFit="1"/>
    </xf>
    <xf numFmtId="41" fontId="3" fillId="0" borderId="15" xfId="2" applyFont="1" applyBorder="1" applyAlignment="1" applyProtection="1">
      <alignment vertical="center" shrinkToFit="1"/>
    </xf>
    <xf numFmtId="41" fontId="3" fillId="0" borderId="17" xfId="2" applyFont="1" applyBorder="1" applyAlignment="1" applyProtection="1">
      <alignment horizontal="center" vertical="center" wrapText="1" shrinkToFit="1"/>
    </xf>
    <xf numFmtId="41" fontId="3" fillId="0" borderId="17" xfId="2" applyFont="1" applyBorder="1" applyAlignment="1" applyProtection="1">
      <alignment horizontal="center" vertical="center" shrinkToFit="1"/>
    </xf>
    <xf numFmtId="176" fontId="3" fillId="0" borderId="17" xfId="1" applyNumberFormat="1" applyFont="1" applyBorder="1" applyAlignment="1" applyProtection="1">
      <alignment horizontal="center" vertical="center" shrinkToFit="1"/>
    </xf>
    <xf numFmtId="0" fontId="3" fillId="0" borderId="18" xfId="0" applyFont="1" applyBorder="1" applyAlignment="1" applyProtection="1">
      <alignment vertical="center"/>
    </xf>
    <xf numFmtId="0" fontId="3" fillId="0" borderId="0" xfId="0" applyFont="1" applyBorder="1" applyAlignment="1" applyProtection="1">
      <alignment horizontal="center" vertical="center"/>
    </xf>
    <xf numFmtId="41" fontId="3" fillId="0" borderId="0" xfId="2" applyFont="1" applyBorder="1" applyAlignment="1" applyProtection="1">
      <alignment horizontal="center" vertical="center" wrapText="1" shrinkToFit="1"/>
    </xf>
    <xf numFmtId="41" fontId="3" fillId="0" borderId="0" xfId="2" applyFont="1" applyBorder="1" applyAlignment="1" applyProtection="1">
      <alignment horizontal="center" vertical="center" shrinkToFit="1"/>
    </xf>
    <xf numFmtId="176" fontId="3" fillId="0" borderId="0" xfId="1" applyNumberFormat="1" applyFont="1" applyBorder="1" applyAlignment="1" applyProtection="1">
      <alignment horizontal="center" vertical="center" shrinkToFit="1"/>
    </xf>
    <xf numFmtId="0" fontId="3" fillId="0" borderId="0" xfId="0" applyFont="1" applyBorder="1" applyAlignment="1" applyProtection="1">
      <alignment vertical="center"/>
    </xf>
    <xf numFmtId="41" fontId="6" fillId="0" borderId="13" xfId="2" applyFont="1" applyBorder="1" applyAlignment="1" applyProtection="1">
      <alignment horizontal="center" vertical="center" wrapText="1" shrinkToFit="1"/>
    </xf>
    <xf numFmtId="176" fontId="6" fillId="0" borderId="13" xfId="1" applyNumberFormat="1" applyFont="1" applyBorder="1" applyAlignment="1" applyProtection="1">
      <alignment horizontal="center" vertical="center" wrapText="1" shrinkToFit="1"/>
    </xf>
    <xf numFmtId="0" fontId="18" fillId="0" borderId="0" xfId="0" applyFont="1" applyAlignment="1" applyProtection="1">
      <alignment horizontal="left"/>
    </xf>
    <xf numFmtId="0" fontId="13" fillId="0" borderId="0" xfId="0" applyFont="1" applyAlignment="1" applyProtection="1">
      <alignment horizontal="left"/>
    </xf>
    <xf numFmtId="0" fontId="0" fillId="0" borderId="0" xfId="0" applyAlignment="1" applyProtection="1">
      <alignment horizontal="left" vertical="center"/>
    </xf>
    <xf numFmtId="0" fontId="9" fillId="0" borderId="0" xfId="0" applyFont="1" applyAlignment="1" applyProtection="1">
      <alignment horizontal="center" vertical="center"/>
    </xf>
    <xf numFmtId="0" fontId="3" fillId="0" borderId="14" xfId="0" applyFont="1" applyBorder="1" applyAlignment="1" applyProtection="1">
      <alignment vertical="center" shrinkToFit="1"/>
    </xf>
    <xf numFmtId="0" fontId="3" fillId="0" borderId="16" xfId="0" applyFont="1" applyBorder="1" applyAlignment="1" applyProtection="1">
      <alignment vertical="center" shrinkToFit="1"/>
    </xf>
    <xf numFmtId="176" fontId="3" fillId="0" borderId="15" xfId="0" applyNumberFormat="1" applyFont="1" applyBorder="1" applyAlignment="1" applyProtection="1">
      <alignment horizontal="center" vertical="center" shrinkToFit="1"/>
    </xf>
    <xf numFmtId="41" fontId="3" fillId="0" borderId="17" xfId="2" applyFont="1" applyBorder="1" applyAlignment="1" applyProtection="1">
      <alignment vertical="center" shrinkToFit="1"/>
    </xf>
    <xf numFmtId="0" fontId="3" fillId="0" borderId="18" xfId="0" applyFont="1" applyBorder="1" applyAlignment="1" applyProtection="1">
      <alignment vertical="center" shrinkToFit="1"/>
    </xf>
    <xf numFmtId="41" fontId="3" fillId="0" borderId="0" xfId="2" applyFont="1" applyBorder="1" applyAlignment="1" applyProtection="1">
      <alignment vertical="center" shrinkToFit="1"/>
    </xf>
    <xf numFmtId="0" fontId="3" fillId="0" borderId="19" xfId="0" applyFont="1" applyBorder="1" applyAlignment="1" applyProtection="1">
      <alignment horizontal="center" vertical="center"/>
    </xf>
    <xf numFmtId="41" fontId="3" fillId="0" borderId="19" xfId="2" applyFont="1" applyBorder="1" applyAlignment="1" applyProtection="1">
      <alignment horizontal="center" vertical="center" wrapText="1" shrinkToFit="1"/>
    </xf>
    <xf numFmtId="41" fontId="10" fillId="0" borderId="19" xfId="2" applyFont="1" applyBorder="1" applyAlignment="1" applyProtection="1">
      <alignment horizontal="center" vertical="center"/>
    </xf>
    <xf numFmtId="41" fontId="10" fillId="0" borderId="19" xfId="2" applyFont="1" applyBorder="1" applyAlignment="1" applyProtection="1">
      <alignment horizontal="center" vertical="center" shrinkToFit="1"/>
    </xf>
    <xf numFmtId="179" fontId="3" fillId="0" borderId="19" xfId="2" applyNumberFormat="1" applyFont="1" applyBorder="1" applyAlignment="1" applyProtection="1">
      <alignment horizontal="center" vertical="center" shrinkToFit="1"/>
    </xf>
    <xf numFmtId="0" fontId="3" fillId="0" borderId="19" xfId="0" applyFont="1" applyBorder="1" applyAlignment="1" applyProtection="1">
      <alignment horizontal="center" vertical="center" shrinkToFit="1"/>
    </xf>
    <xf numFmtId="0" fontId="3" fillId="0" borderId="19" xfId="0" applyFont="1" applyBorder="1" applyAlignment="1" applyProtection="1">
      <alignment vertical="center" shrinkToFit="1"/>
    </xf>
    <xf numFmtId="0" fontId="6" fillId="0" borderId="20" xfId="0" applyFont="1" applyBorder="1" applyAlignment="1" applyProtection="1">
      <alignment horizontal="center" vertical="center" wrapText="1"/>
    </xf>
    <xf numFmtId="0" fontId="15" fillId="3" borderId="21" xfId="0" applyFont="1" applyFill="1" applyBorder="1" applyAlignment="1" applyProtection="1">
      <alignment horizontal="center" vertical="center" shrinkToFit="1"/>
    </xf>
    <xf numFmtId="0" fontId="15" fillId="3" borderId="22" xfId="0" applyFont="1" applyFill="1" applyBorder="1" applyAlignment="1" applyProtection="1">
      <alignment horizontal="center" vertical="center" shrinkToFit="1"/>
    </xf>
    <xf numFmtId="20" fontId="15" fillId="3" borderId="23" xfId="0" applyNumberFormat="1" applyFont="1" applyFill="1" applyBorder="1" applyAlignment="1" applyProtection="1">
      <alignment horizontal="center" vertical="center" shrinkToFit="1"/>
    </xf>
    <xf numFmtId="20" fontId="15" fillId="3" borderId="24" xfId="0" applyNumberFormat="1" applyFont="1" applyFill="1" applyBorder="1" applyAlignment="1" applyProtection="1">
      <alignment horizontal="center" vertical="center" shrinkToFit="1"/>
    </xf>
    <xf numFmtId="0" fontId="15" fillId="3" borderId="25" xfId="0" applyFont="1" applyFill="1" applyBorder="1" applyAlignment="1" applyProtection="1">
      <alignment horizontal="center" vertical="center" shrinkToFit="1"/>
    </xf>
    <xf numFmtId="0" fontId="14" fillId="0" borderId="26" xfId="0" applyFont="1" applyFill="1" applyBorder="1" applyAlignment="1" applyProtection="1">
      <alignment vertical="center" wrapText="1" shrinkToFit="1"/>
    </xf>
    <xf numFmtId="0" fontId="7" fillId="0" borderId="13" xfId="0" applyFont="1" applyBorder="1" applyAlignment="1" applyProtection="1">
      <alignment horizontal="center" vertical="center" shrinkToFit="1"/>
    </xf>
    <xf numFmtId="178" fontId="14" fillId="4" borderId="27" xfId="2" applyNumberFormat="1" applyFont="1" applyFill="1" applyBorder="1" applyAlignment="1" applyProtection="1">
      <alignment horizontal="left" vertical="center" shrinkToFit="1"/>
    </xf>
    <xf numFmtId="0" fontId="21" fillId="0" borderId="9" xfId="0" applyFont="1" applyFill="1" applyBorder="1" applyAlignment="1" applyProtection="1">
      <alignment horizontal="center" vertical="center" shrinkToFit="1"/>
    </xf>
    <xf numFmtId="0" fontId="21" fillId="0" borderId="28" xfId="0" applyFont="1" applyFill="1" applyBorder="1" applyAlignment="1" applyProtection="1">
      <alignment horizontal="center" vertical="center" shrinkToFit="1"/>
    </xf>
    <xf numFmtId="0" fontId="21" fillId="0" borderId="15" xfId="0" applyFont="1" applyFill="1" applyBorder="1" applyAlignment="1" applyProtection="1">
      <alignment horizontal="center" vertical="center" shrinkToFit="1"/>
    </xf>
    <xf numFmtId="0" fontId="21" fillId="0" borderId="4" xfId="0" applyFont="1" applyFill="1" applyBorder="1" applyAlignment="1" applyProtection="1">
      <alignment horizontal="center" vertical="center" shrinkToFit="1"/>
    </xf>
    <xf numFmtId="0" fontId="21" fillId="0" borderId="13" xfId="0" applyFont="1" applyFill="1" applyBorder="1" applyAlignment="1" applyProtection="1">
      <alignment horizontal="center" vertical="center" shrinkToFit="1"/>
    </xf>
    <xf numFmtId="0" fontId="21" fillId="0" borderId="1" xfId="0" applyFont="1" applyFill="1" applyBorder="1" applyAlignment="1" applyProtection="1">
      <alignment horizontal="center" vertical="center" shrinkToFit="1"/>
    </xf>
    <xf numFmtId="0" fontId="21" fillId="0" borderId="0" xfId="0" applyFont="1" applyFill="1" applyBorder="1" applyAlignment="1" applyProtection="1">
      <alignment horizontal="center" vertical="center" shrinkToFit="1"/>
    </xf>
    <xf numFmtId="177" fontId="21" fillId="0" borderId="0" xfId="0" applyNumberFormat="1" applyFont="1" applyFill="1" applyBorder="1" applyAlignment="1" applyProtection="1">
      <alignment horizontal="center" vertical="center" shrinkToFit="1"/>
    </xf>
    <xf numFmtId="180" fontId="21" fillId="0" borderId="17" xfId="0" applyNumberFormat="1" applyFont="1" applyFill="1" applyBorder="1" applyAlignment="1" applyProtection="1">
      <alignment horizontal="center" vertical="center" shrinkToFit="1"/>
    </xf>
    <xf numFmtId="180" fontId="21" fillId="0" borderId="3" xfId="0" applyNumberFormat="1" applyFont="1" applyFill="1" applyBorder="1" applyAlignment="1" applyProtection="1">
      <alignment horizontal="center" vertical="center" shrinkToFit="1"/>
    </xf>
    <xf numFmtId="0" fontId="21" fillId="4" borderId="13" xfId="0" applyFont="1" applyFill="1" applyBorder="1" applyAlignment="1" applyProtection="1">
      <alignment horizontal="center" vertical="center" shrinkToFit="1"/>
    </xf>
    <xf numFmtId="0" fontId="21" fillId="4" borderId="15" xfId="0" applyFont="1" applyFill="1" applyBorder="1" applyAlignment="1" applyProtection="1">
      <alignment horizontal="center" vertical="center" shrinkToFit="1"/>
    </xf>
    <xf numFmtId="180" fontId="21" fillId="0" borderId="2" xfId="0" applyNumberFormat="1" applyFont="1" applyFill="1" applyBorder="1" applyAlignment="1" applyProtection="1">
      <alignment horizontal="center" vertical="center" shrinkToFit="1"/>
    </xf>
    <xf numFmtId="180" fontId="21" fillId="0" borderId="15" xfId="0" applyNumberFormat="1" applyFont="1" applyFill="1" applyBorder="1" applyAlignment="1" applyProtection="1">
      <alignment horizontal="center" vertical="center" shrinkToFit="1"/>
    </xf>
    <xf numFmtId="0" fontId="21" fillId="0" borderId="29" xfId="0" applyFont="1" applyFill="1" applyBorder="1" applyAlignment="1" applyProtection="1">
      <alignment horizontal="center" vertical="center" shrinkToFit="1"/>
    </xf>
    <xf numFmtId="0" fontId="21" fillId="0" borderId="30" xfId="0" applyFont="1" applyFill="1" applyBorder="1" applyAlignment="1" applyProtection="1">
      <alignment horizontal="center" vertical="center" shrinkToFit="1"/>
    </xf>
    <xf numFmtId="177" fontId="21" fillId="0" borderId="3" xfId="0" applyNumberFormat="1" applyFont="1" applyFill="1" applyBorder="1" applyAlignment="1" applyProtection="1">
      <alignment horizontal="center" vertical="center" shrinkToFit="1"/>
    </xf>
    <xf numFmtId="180" fontId="21" fillId="0" borderId="19" xfId="0" applyNumberFormat="1" applyFont="1" applyFill="1" applyBorder="1" applyAlignment="1" applyProtection="1">
      <alignment horizontal="center" vertical="center" shrinkToFit="1"/>
    </xf>
    <xf numFmtId="180" fontId="21" fillId="0" borderId="6" xfId="0" applyNumberFormat="1" applyFont="1" applyFill="1" applyBorder="1" applyAlignment="1" applyProtection="1">
      <alignment horizontal="center" vertical="center" shrinkToFit="1"/>
    </xf>
    <xf numFmtId="0" fontId="28" fillId="0" borderId="3" xfId="0" applyFont="1" applyFill="1" applyBorder="1" applyAlignment="1" applyProtection="1">
      <alignment horizontal="center" vertical="center" shrinkToFit="1"/>
    </xf>
    <xf numFmtId="0" fontId="28" fillId="0" borderId="4" xfId="0" applyFont="1" applyFill="1" applyBorder="1" applyAlignment="1" applyProtection="1">
      <alignment horizontal="center" vertical="center" shrinkToFit="1"/>
    </xf>
    <xf numFmtId="0" fontId="28" fillId="0" borderId="5" xfId="0" applyFont="1" applyFill="1" applyBorder="1" applyAlignment="1" applyProtection="1">
      <alignment horizontal="center" vertical="center" shrinkToFit="1"/>
    </xf>
    <xf numFmtId="0" fontId="28" fillId="0" borderId="6" xfId="0" applyFont="1" applyFill="1" applyBorder="1" applyAlignment="1" applyProtection="1">
      <alignment horizontal="center" vertical="center" shrinkToFit="1"/>
    </xf>
    <xf numFmtId="0" fontId="28" fillId="0" borderId="2" xfId="0" applyFont="1" applyFill="1" applyBorder="1" applyAlignment="1" applyProtection="1">
      <alignment horizontal="center" vertical="center" shrinkToFit="1"/>
    </xf>
    <xf numFmtId="0" fontId="28" fillId="0" borderId="7" xfId="0" applyFont="1" applyFill="1" applyBorder="1" applyAlignment="1" applyProtection="1">
      <alignment horizontal="center" vertical="center" shrinkToFit="1"/>
    </xf>
    <xf numFmtId="0" fontId="21" fillId="4" borderId="4" xfId="0" applyFont="1" applyFill="1" applyBorder="1" applyAlignment="1" applyProtection="1">
      <alignment horizontal="center" vertical="center" shrinkToFit="1"/>
    </xf>
    <xf numFmtId="0" fontId="8" fillId="4" borderId="0" xfId="0" applyFont="1" applyFill="1" applyAlignment="1" applyProtection="1">
      <alignment vertical="center" shrinkToFit="1"/>
    </xf>
    <xf numFmtId="0" fontId="21" fillId="0" borderId="31" xfId="0" applyFont="1" applyFill="1" applyBorder="1" applyAlignment="1" applyProtection="1">
      <alignment horizontal="center" vertical="center" shrinkToFit="1"/>
    </xf>
    <xf numFmtId="0" fontId="21" fillId="0" borderId="32" xfId="0" applyFont="1" applyFill="1" applyBorder="1" applyAlignment="1" applyProtection="1">
      <alignment horizontal="center" vertical="center" shrinkToFit="1"/>
    </xf>
    <xf numFmtId="180" fontId="21" fillId="0" borderId="33" xfId="0" applyNumberFormat="1" applyFont="1" applyFill="1" applyBorder="1" applyAlignment="1" applyProtection="1">
      <alignment horizontal="center" vertical="center" shrinkToFit="1"/>
    </xf>
    <xf numFmtId="180" fontId="21" fillId="0" borderId="32" xfId="0" applyNumberFormat="1" applyFont="1" applyFill="1" applyBorder="1" applyAlignment="1" applyProtection="1">
      <alignment horizontal="center" vertical="center" shrinkToFit="1"/>
    </xf>
    <xf numFmtId="180" fontId="21" fillId="0" borderId="4" xfId="0" applyNumberFormat="1" applyFont="1" applyFill="1" applyBorder="1" applyAlignment="1" applyProtection="1">
      <alignment horizontal="center" vertical="center" shrinkToFit="1"/>
    </xf>
    <xf numFmtId="0" fontId="5" fillId="2" borderId="34" xfId="0" applyFont="1" applyFill="1" applyBorder="1" applyAlignment="1" applyProtection="1">
      <alignment horizontal="center" vertical="center" wrapText="1" shrinkToFit="1"/>
    </xf>
    <xf numFmtId="0" fontId="5" fillId="2" borderId="35" xfId="0" applyFont="1" applyFill="1" applyBorder="1" applyAlignment="1" applyProtection="1">
      <alignment horizontal="center" vertical="center" shrinkToFit="1"/>
    </xf>
    <xf numFmtId="0" fontId="21" fillId="0" borderId="36" xfId="0" applyFont="1" applyFill="1" applyBorder="1" applyAlignment="1" applyProtection="1">
      <alignment horizontal="center" vertical="center" wrapText="1" shrinkToFit="1"/>
    </xf>
    <xf numFmtId="0" fontId="21" fillId="0" borderId="36" xfId="0" applyFont="1" applyFill="1" applyBorder="1" applyAlignment="1" applyProtection="1">
      <alignment vertical="center" shrinkToFit="1"/>
    </xf>
    <xf numFmtId="0" fontId="21" fillId="0" borderId="35" xfId="0" applyFont="1" applyFill="1" applyBorder="1" applyAlignment="1" applyProtection="1">
      <alignment vertical="center" shrinkToFit="1"/>
    </xf>
    <xf numFmtId="0" fontId="21" fillId="0" borderId="36" xfId="0" applyFont="1" applyFill="1" applyBorder="1" applyAlignment="1" applyProtection="1">
      <alignment vertical="center" wrapText="1" shrinkToFit="1"/>
    </xf>
    <xf numFmtId="0" fontId="21" fillId="4" borderId="28" xfId="0" applyFont="1" applyFill="1" applyBorder="1" applyAlignment="1" applyProtection="1">
      <alignment horizontal="center" vertical="center" shrinkToFit="1"/>
    </xf>
    <xf numFmtId="0" fontId="21" fillId="0" borderId="34" xfId="0" applyFont="1" applyFill="1" applyBorder="1" applyAlignment="1" applyProtection="1">
      <alignment horizontal="center" vertical="center" wrapText="1" shrinkToFit="1"/>
    </xf>
    <xf numFmtId="0" fontId="5" fillId="2" borderId="37" xfId="0" applyFont="1" applyFill="1" applyBorder="1" applyAlignment="1" applyProtection="1">
      <alignment horizontal="center" vertical="center"/>
    </xf>
    <xf numFmtId="41" fontId="10" fillId="2" borderId="37" xfId="2" applyFont="1" applyFill="1" applyBorder="1" applyAlignment="1" applyProtection="1">
      <alignment horizontal="center" vertical="center" shrinkToFit="1"/>
    </xf>
    <xf numFmtId="176" fontId="10" fillId="2" borderId="37" xfId="1" applyNumberFormat="1" applyFont="1" applyFill="1" applyBorder="1" applyAlignment="1" applyProtection="1">
      <alignment horizontal="center" vertical="center" shrinkToFit="1"/>
    </xf>
    <xf numFmtId="0" fontId="12" fillId="2" borderId="11" xfId="0" applyFont="1" applyFill="1" applyBorder="1" applyAlignment="1" applyProtection="1">
      <alignment horizontal="center" vertical="center"/>
    </xf>
    <xf numFmtId="0" fontId="5" fillId="2" borderId="11" xfId="0" applyFont="1" applyFill="1" applyBorder="1" applyAlignment="1" applyProtection="1">
      <alignment horizontal="center" vertical="center"/>
    </xf>
    <xf numFmtId="0" fontId="5" fillId="2" borderId="11" xfId="0" applyFont="1" applyFill="1" applyBorder="1" applyAlignment="1" applyProtection="1">
      <alignment horizontal="center" vertical="center" wrapText="1"/>
    </xf>
    <xf numFmtId="0" fontId="5" fillId="2" borderId="12" xfId="0" applyFont="1" applyFill="1" applyBorder="1" applyAlignment="1" applyProtection="1">
      <alignment horizontal="center" vertical="center" wrapText="1"/>
    </xf>
    <xf numFmtId="177" fontId="7" fillId="4" borderId="38" xfId="2" applyNumberFormat="1" applyFont="1" applyFill="1" applyBorder="1" applyAlignment="1" applyProtection="1">
      <alignment horizontal="right" vertical="center" shrinkToFit="1"/>
    </xf>
    <xf numFmtId="177" fontId="7" fillId="4" borderId="39" xfId="2" applyNumberFormat="1" applyFont="1" applyFill="1" applyBorder="1" applyAlignment="1" applyProtection="1">
      <alignment horizontal="right" vertical="center" shrinkToFit="1"/>
    </xf>
    <xf numFmtId="177" fontId="7" fillId="4" borderId="32" xfId="2" applyNumberFormat="1" applyFont="1" applyFill="1" applyBorder="1" applyAlignment="1" applyProtection="1">
      <alignment horizontal="right" vertical="center" shrinkToFit="1"/>
    </xf>
    <xf numFmtId="177" fontId="7" fillId="0" borderId="3" xfId="2" applyNumberFormat="1" applyFont="1" applyBorder="1" applyAlignment="1" applyProtection="1">
      <alignment horizontal="right" vertical="center" shrinkToFit="1"/>
    </xf>
    <xf numFmtId="177" fontId="7" fillId="0" borderId="40" xfId="2" applyNumberFormat="1" applyFont="1" applyBorder="1" applyAlignment="1" applyProtection="1">
      <alignment horizontal="right" vertical="center" shrinkToFit="1"/>
    </xf>
    <xf numFmtId="177" fontId="3" fillId="0" borderId="13" xfId="2" applyNumberFormat="1" applyFont="1" applyBorder="1" applyAlignment="1" applyProtection="1">
      <alignment horizontal="right" vertical="center" shrinkToFit="1"/>
    </xf>
    <xf numFmtId="177" fontId="3" fillId="0" borderId="15" xfId="2" applyNumberFormat="1" applyFont="1" applyBorder="1" applyAlignment="1" applyProtection="1">
      <alignment horizontal="right" vertical="center" shrinkToFit="1"/>
    </xf>
    <xf numFmtId="177" fontId="3" fillId="0" borderId="17" xfId="2" applyNumberFormat="1" applyFont="1" applyBorder="1" applyAlignment="1" applyProtection="1">
      <alignment horizontal="right" vertical="center" shrinkToFit="1"/>
    </xf>
    <xf numFmtId="49" fontId="3" fillId="0" borderId="13" xfId="2" applyNumberFormat="1" applyFont="1" applyBorder="1" applyAlignment="1" applyProtection="1">
      <alignment horizontal="center" vertical="center" shrinkToFit="1"/>
    </xf>
    <xf numFmtId="0" fontId="3" fillId="0" borderId="15" xfId="2" applyNumberFormat="1" applyFont="1" applyBorder="1" applyAlignment="1" applyProtection="1">
      <alignment horizontal="center" vertical="center" shrinkToFit="1"/>
    </xf>
    <xf numFmtId="0" fontId="3" fillId="0" borderId="13" xfId="2" applyNumberFormat="1" applyFont="1" applyBorder="1" applyAlignment="1" applyProtection="1">
      <alignment horizontal="center" vertical="center" shrinkToFit="1"/>
    </xf>
    <xf numFmtId="0" fontId="3" fillId="0" borderId="32" xfId="0" applyFont="1" applyBorder="1" applyAlignment="1" applyProtection="1">
      <alignment horizontal="center" vertical="center"/>
    </xf>
    <xf numFmtId="0" fontId="3" fillId="0" borderId="15" xfId="0" applyFont="1" applyBorder="1" applyAlignment="1" applyProtection="1">
      <alignment horizontal="center" vertical="center" shrinkToFit="1"/>
    </xf>
    <xf numFmtId="0" fontId="7" fillId="0" borderId="41" xfId="0" applyFont="1" applyFill="1" applyBorder="1" applyAlignment="1" applyProtection="1">
      <alignment horizontal="center" vertical="center" wrapText="1" shrinkToFit="1"/>
    </xf>
    <xf numFmtId="0" fontId="21" fillId="0" borderId="4" xfId="0" applyNumberFormat="1" applyFont="1" applyFill="1" applyBorder="1" applyAlignment="1" applyProtection="1">
      <alignment horizontal="center" vertical="center" wrapText="1" shrinkToFit="1"/>
    </xf>
    <xf numFmtId="41" fontId="3" fillId="0" borderId="17" xfId="2" applyFont="1" applyBorder="1" applyAlignment="1" applyProtection="1">
      <alignment horizontal="center" vertical="center"/>
    </xf>
    <xf numFmtId="0" fontId="3" fillId="0" borderId="18" xfId="0" applyFont="1" applyBorder="1" applyAlignment="1" applyProtection="1">
      <alignment vertical="center" wrapText="1"/>
    </xf>
    <xf numFmtId="181" fontId="7" fillId="4" borderId="43" xfId="2" applyNumberFormat="1" applyFont="1" applyFill="1" applyBorder="1" applyAlignment="1" applyProtection="1">
      <alignment horizontal="right" vertical="center" shrinkToFit="1"/>
    </xf>
    <xf numFmtId="177" fontId="7" fillId="4" borderId="44" xfId="2" applyNumberFormat="1" applyFont="1" applyFill="1" applyBorder="1" applyAlignment="1" applyProtection="1">
      <alignment horizontal="right" vertical="center" shrinkToFit="1"/>
    </xf>
    <xf numFmtId="181" fontId="7" fillId="5" borderId="45" xfId="2" applyNumberFormat="1" applyFont="1" applyFill="1" applyBorder="1" applyAlignment="1" applyProtection="1">
      <alignment vertical="center" shrinkToFit="1"/>
    </xf>
    <xf numFmtId="177" fontId="7" fillId="4" borderId="46" xfId="2" applyNumberFormat="1" applyFont="1" applyFill="1" applyBorder="1" applyAlignment="1" applyProtection="1">
      <alignment horizontal="right" vertical="center" shrinkToFit="1"/>
    </xf>
    <xf numFmtId="181" fontId="7" fillId="4" borderId="15" xfId="2" applyNumberFormat="1" applyFont="1" applyFill="1" applyBorder="1" applyAlignment="1" applyProtection="1">
      <alignment vertical="center" shrinkToFit="1"/>
    </xf>
    <xf numFmtId="177" fontId="7" fillId="4" borderId="16" xfId="2" applyNumberFormat="1" applyFont="1" applyFill="1" applyBorder="1" applyAlignment="1" applyProtection="1">
      <alignment horizontal="right" vertical="center" shrinkToFit="1"/>
    </xf>
    <xf numFmtId="0" fontId="7" fillId="4" borderId="13" xfId="0" applyFont="1" applyFill="1" applyBorder="1" applyAlignment="1" applyProtection="1">
      <alignment horizontal="center" vertical="center" shrinkToFit="1"/>
    </xf>
    <xf numFmtId="0" fontId="31" fillId="4" borderId="15" xfId="0" applyFont="1" applyFill="1" applyBorder="1" applyAlignment="1" applyProtection="1">
      <alignment horizontal="center" vertical="center" shrinkToFit="1"/>
    </xf>
    <xf numFmtId="181" fontId="32" fillId="4" borderId="15" xfId="2" applyNumberFormat="1" applyFont="1" applyFill="1" applyBorder="1" applyAlignment="1" applyProtection="1">
      <alignment horizontal="center" vertical="center" wrapText="1" shrinkToFit="1"/>
    </xf>
    <xf numFmtId="177" fontId="32" fillId="4" borderId="32" xfId="2" applyNumberFormat="1" applyFont="1" applyFill="1" applyBorder="1" applyAlignment="1" applyProtection="1">
      <alignment horizontal="right" vertical="center" shrinkToFit="1"/>
    </xf>
    <xf numFmtId="177" fontId="32" fillId="4" borderId="16" xfId="2" applyNumberFormat="1" applyFont="1" applyFill="1" applyBorder="1" applyAlignment="1" applyProtection="1">
      <alignment horizontal="right" vertical="center" shrinkToFit="1"/>
    </xf>
    <xf numFmtId="0" fontId="33" fillId="4" borderId="15" xfId="0" applyFont="1" applyFill="1" applyBorder="1" applyAlignment="1" applyProtection="1">
      <alignment horizontal="center" vertical="center" shrinkToFit="1"/>
    </xf>
    <xf numFmtId="181" fontId="32" fillId="4" borderId="47" xfId="2" applyNumberFormat="1" applyFont="1" applyFill="1" applyBorder="1" applyAlignment="1" applyProtection="1">
      <alignment horizontal="center" vertical="center" wrapText="1" shrinkToFit="1"/>
    </xf>
    <xf numFmtId="177" fontId="32" fillId="4" borderId="30" xfId="2" applyNumberFormat="1" applyFont="1" applyFill="1" applyBorder="1" applyAlignment="1" applyProtection="1">
      <alignment horizontal="right" vertical="center" shrinkToFit="1"/>
    </xf>
    <xf numFmtId="177" fontId="32" fillId="4" borderId="21" xfId="2" applyNumberFormat="1" applyFont="1" applyFill="1" applyBorder="1" applyAlignment="1" applyProtection="1">
      <alignment horizontal="right" vertical="center" shrinkToFit="1"/>
    </xf>
    <xf numFmtId="0" fontId="7" fillId="4" borderId="2" xfId="0" applyFont="1" applyFill="1" applyBorder="1" applyAlignment="1" applyProtection="1">
      <alignment horizontal="center" vertical="center" shrinkToFit="1"/>
    </xf>
    <xf numFmtId="0" fontId="33" fillId="4" borderId="17" xfId="0" applyFont="1" applyFill="1" applyBorder="1" applyAlignment="1" applyProtection="1">
      <alignment horizontal="center" vertical="center" shrinkToFit="1"/>
    </xf>
    <xf numFmtId="181" fontId="32" fillId="4" borderId="2" xfId="2" applyNumberFormat="1" applyFont="1" applyFill="1" applyBorder="1" applyAlignment="1" applyProtection="1">
      <alignment horizontal="center" vertical="center" wrapText="1" shrinkToFit="1"/>
    </xf>
    <xf numFmtId="177" fontId="32" fillId="4" borderId="6" xfId="2" applyNumberFormat="1" applyFont="1" applyFill="1" applyBorder="1" applyAlignment="1" applyProtection="1">
      <alignment horizontal="right" vertical="center" shrinkToFit="1"/>
    </xf>
    <xf numFmtId="177" fontId="32" fillId="4" borderId="7" xfId="2" applyNumberFormat="1" applyFont="1" applyFill="1" applyBorder="1" applyAlignment="1" applyProtection="1">
      <alignment horizontal="right" vertical="center" shrinkToFit="1"/>
    </xf>
    <xf numFmtId="181" fontId="7" fillId="4" borderId="28" xfId="2" applyNumberFormat="1" applyFont="1" applyFill="1" applyBorder="1" applyAlignment="1" applyProtection="1">
      <alignment vertical="center" shrinkToFit="1"/>
    </xf>
    <xf numFmtId="177" fontId="7" fillId="0" borderId="48" xfId="2" applyNumberFormat="1" applyFont="1" applyBorder="1" applyAlignment="1" applyProtection="1">
      <alignment horizontal="right" vertical="center" shrinkToFit="1"/>
    </xf>
    <xf numFmtId="177" fontId="7" fillId="4" borderId="49" xfId="2" applyNumberFormat="1" applyFont="1" applyFill="1" applyBorder="1" applyAlignment="1" applyProtection="1">
      <alignment horizontal="right" vertical="center" shrinkToFit="1"/>
    </xf>
    <xf numFmtId="0" fontId="34" fillId="0" borderId="17" xfId="0" applyFont="1" applyBorder="1" applyAlignment="1">
      <alignment vertical="center" shrinkToFit="1"/>
    </xf>
    <xf numFmtId="177" fontId="32" fillId="0" borderId="6" xfId="2" applyNumberFormat="1" applyFont="1" applyBorder="1" applyAlignment="1" applyProtection="1">
      <alignment horizontal="right" vertical="center" shrinkToFit="1"/>
    </xf>
    <xf numFmtId="181" fontId="7" fillId="4" borderId="50" xfId="2" applyNumberFormat="1" applyFont="1" applyFill="1" applyBorder="1" applyAlignment="1" applyProtection="1">
      <alignment vertical="center" shrinkToFit="1"/>
    </xf>
    <xf numFmtId="177" fontId="7" fillId="4" borderId="51" xfId="2" applyNumberFormat="1" applyFont="1" applyFill="1" applyBorder="1" applyAlignment="1" applyProtection="1">
      <alignment horizontal="right" vertical="center" shrinkToFit="1"/>
    </xf>
    <xf numFmtId="181" fontId="7" fillId="4" borderId="4" xfId="2" applyNumberFormat="1" applyFont="1" applyFill="1" applyBorder="1" applyAlignment="1" applyProtection="1">
      <alignment vertical="center" shrinkToFit="1"/>
    </xf>
    <xf numFmtId="177" fontId="7" fillId="4" borderId="5" xfId="2" applyNumberFormat="1" applyFont="1" applyFill="1" applyBorder="1" applyAlignment="1" applyProtection="1">
      <alignment horizontal="right" vertical="center" shrinkToFit="1"/>
    </xf>
    <xf numFmtId="182" fontId="7" fillId="0" borderId="47" xfId="0" applyNumberFormat="1" applyFont="1" applyBorder="1" applyAlignment="1" applyProtection="1">
      <alignment horizontal="center" vertical="center" shrinkToFit="1"/>
    </xf>
    <xf numFmtId="182" fontId="7" fillId="0" borderId="52" xfId="0" applyNumberFormat="1" applyFont="1" applyBorder="1" applyAlignment="1" applyProtection="1">
      <alignment horizontal="center" vertical="center" shrinkToFit="1"/>
    </xf>
    <xf numFmtId="182" fontId="26" fillId="0" borderId="53" xfId="0" quotePrefix="1" applyNumberFormat="1" applyFont="1" applyFill="1" applyBorder="1" applyAlignment="1" applyProtection="1">
      <alignment horizontal="center" vertical="center" shrinkToFit="1"/>
    </xf>
    <xf numFmtId="182" fontId="7" fillId="5" borderId="40" xfId="2" applyNumberFormat="1" applyFont="1" applyFill="1" applyBorder="1" applyAlignment="1" applyProtection="1">
      <alignment horizontal="center" vertical="center" shrinkToFit="1"/>
    </xf>
    <xf numFmtId="182" fontId="7" fillId="5" borderId="50" xfId="2" applyNumberFormat="1" applyFont="1" applyFill="1" applyBorder="1" applyAlignment="1" applyProtection="1">
      <alignment horizontal="center" vertical="center" shrinkToFit="1"/>
    </xf>
    <xf numFmtId="182" fontId="27" fillId="5" borderId="50" xfId="2" applyNumberFormat="1" applyFont="1" applyFill="1" applyBorder="1" applyAlignment="1" applyProtection="1">
      <alignment horizontal="center" vertical="center" shrinkToFit="1"/>
    </xf>
    <xf numFmtId="182" fontId="7" fillId="5" borderId="54" xfId="2" applyNumberFormat="1" applyFont="1" applyFill="1" applyBorder="1" applyAlignment="1" applyProtection="1">
      <alignment horizontal="center" vertical="center" shrinkToFit="1"/>
    </xf>
    <xf numFmtId="182" fontId="26" fillId="5" borderId="55" xfId="0" quotePrefix="1" applyNumberFormat="1" applyFont="1" applyFill="1" applyBorder="1" applyAlignment="1" applyProtection="1">
      <alignment horizontal="center" vertical="center" shrinkToFit="1"/>
    </xf>
    <xf numFmtId="182" fontId="7" fillId="4" borderId="31" xfId="2" applyNumberFormat="1" applyFont="1" applyFill="1" applyBorder="1" applyAlignment="1" applyProtection="1">
      <alignment horizontal="center" vertical="center" shrinkToFit="1"/>
    </xf>
    <xf numFmtId="182" fontId="7" fillId="4" borderId="13" xfId="2" applyNumberFormat="1" applyFont="1" applyFill="1" applyBorder="1" applyAlignment="1" applyProtection="1">
      <alignment horizontal="center" vertical="center" shrinkToFit="1"/>
    </xf>
    <xf numFmtId="182" fontId="25" fillId="4" borderId="13" xfId="2" applyNumberFormat="1" applyFont="1" applyFill="1" applyBorder="1" applyAlignment="1" applyProtection="1">
      <alignment horizontal="center" vertical="center" shrinkToFit="1"/>
    </xf>
    <xf numFmtId="182" fontId="7" fillId="4" borderId="56" xfId="2" applyNumberFormat="1" applyFont="1" applyFill="1" applyBorder="1" applyAlignment="1" applyProtection="1">
      <alignment horizontal="center" vertical="center" shrinkToFit="1"/>
    </xf>
    <xf numFmtId="182" fontId="26" fillId="0" borderId="57" xfId="0" quotePrefix="1" applyNumberFormat="1" applyFont="1" applyFill="1" applyBorder="1" applyAlignment="1" applyProtection="1">
      <alignment horizontal="center" vertical="center" shrinkToFit="1"/>
    </xf>
    <xf numFmtId="182" fontId="7" fillId="5" borderId="58" xfId="2" applyNumberFormat="1" applyFont="1" applyFill="1" applyBorder="1" applyAlignment="1" applyProtection="1">
      <alignment horizontal="center" vertical="center" shrinkToFit="1"/>
    </xf>
    <xf numFmtId="182" fontId="7" fillId="5" borderId="41" xfId="2" applyNumberFormat="1" applyFont="1" applyFill="1" applyBorder="1" applyAlignment="1" applyProtection="1">
      <alignment horizontal="center" vertical="center" shrinkToFit="1"/>
    </xf>
    <xf numFmtId="182" fontId="25" fillId="5" borderId="41" xfId="2" applyNumberFormat="1" applyFont="1" applyFill="1" applyBorder="1" applyAlignment="1" applyProtection="1">
      <alignment horizontal="center" vertical="center" shrinkToFit="1"/>
    </xf>
    <xf numFmtId="182" fontId="7" fillId="5" borderId="59" xfId="2" applyNumberFormat="1" applyFont="1" applyFill="1" applyBorder="1" applyAlignment="1" applyProtection="1">
      <alignment horizontal="center" vertical="center" shrinkToFit="1"/>
    </xf>
    <xf numFmtId="182" fontId="26" fillId="5" borderId="60" xfId="0" quotePrefix="1" applyNumberFormat="1" applyFont="1" applyFill="1" applyBorder="1" applyAlignment="1" applyProtection="1">
      <alignment horizontal="center" vertical="center" shrinkToFit="1"/>
    </xf>
    <xf numFmtId="0" fontId="21" fillId="3" borderId="31" xfId="0" applyFont="1" applyFill="1" applyBorder="1" applyAlignment="1" applyProtection="1">
      <alignment horizontal="center" vertical="center" shrinkToFit="1"/>
    </xf>
    <xf numFmtId="0" fontId="21" fillId="3" borderId="32" xfId="0" applyFont="1" applyFill="1" applyBorder="1" applyAlignment="1" applyProtection="1">
      <alignment horizontal="center" vertical="center" shrinkToFit="1"/>
    </xf>
    <xf numFmtId="180" fontId="21" fillId="3" borderId="33" xfId="0" applyNumberFormat="1" applyFont="1" applyFill="1" applyBorder="1" applyAlignment="1" applyProtection="1">
      <alignment horizontal="center" vertical="center" shrinkToFit="1"/>
    </xf>
    <xf numFmtId="0" fontId="21" fillId="3" borderId="13" xfId="0" applyFont="1" applyFill="1" applyBorder="1" applyAlignment="1" applyProtection="1">
      <alignment horizontal="center" vertical="center" shrinkToFit="1"/>
    </xf>
    <xf numFmtId="0" fontId="21" fillId="3" borderId="15" xfId="0" applyFont="1" applyFill="1" applyBorder="1" applyAlignment="1" applyProtection="1">
      <alignment horizontal="center" vertical="center" shrinkToFit="1"/>
    </xf>
    <xf numFmtId="180" fontId="21" fillId="3" borderId="17" xfId="0" applyNumberFormat="1" applyFont="1" applyFill="1" applyBorder="1" applyAlignment="1" applyProtection="1">
      <alignment horizontal="center" vertical="center" shrinkToFit="1"/>
    </xf>
    <xf numFmtId="180" fontId="21" fillId="3" borderId="32" xfId="0" applyNumberFormat="1" applyFont="1" applyFill="1" applyBorder="1" applyAlignment="1" applyProtection="1">
      <alignment horizontal="center" vertical="center" shrinkToFit="1"/>
    </xf>
    <xf numFmtId="180" fontId="21" fillId="3" borderId="15" xfId="0" applyNumberFormat="1" applyFont="1" applyFill="1" applyBorder="1" applyAlignment="1" applyProtection="1">
      <alignment horizontal="center" vertical="center" shrinkToFit="1"/>
    </xf>
    <xf numFmtId="0" fontId="12" fillId="0" borderId="0" xfId="0" applyFont="1" applyAlignment="1" applyProtection="1">
      <alignment vertical="center" shrinkToFit="1"/>
    </xf>
    <xf numFmtId="0" fontId="21" fillId="3" borderId="48" xfId="0" applyFont="1" applyFill="1" applyBorder="1" applyAlignment="1" applyProtection="1">
      <alignment horizontal="center" vertical="center" shrinkToFit="1"/>
    </xf>
    <xf numFmtId="183" fontId="7" fillId="4" borderId="61" xfId="2" applyNumberFormat="1" applyFont="1" applyFill="1" applyBorder="1" applyAlignment="1" applyProtection="1">
      <alignment horizontal="center" vertical="center" shrinkToFit="1"/>
    </xf>
    <xf numFmtId="183" fontId="7" fillId="4" borderId="62" xfId="2" applyNumberFormat="1" applyFont="1" applyFill="1" applyBorder="1" applyAlignment="1" applyProtection="1">
      <alignment horizontal="center" vertical="center" shrinkToFit="1"/>
    </xf>
    <xf numFmtId="183" fontId="7" fillId="5" borderId="63" xfId="2" applyNumberFormat="1" applyFont="1" applyFill="1" applyBorder="1" applyAlignment="1" applyProtection="1">
      <alignment horizontal="center" vertical="center" shrinkToFit="1"/>
    </xf>
    <xf numFmtId="183" fontId="7" fillId="5" borderId="64" xfId="2" applyNumberFormat="1" applyFont="1" applyFill="1" applyBorder="1" applyAlignment="1" applyProtection="1">
      <alignment horizontal="center" vertical="center" shrinkToFit="1"/>
    </xf>
    <xf numFmtId="183" fontId="7" fillId="4" borderId="65" xfId="2" applyNumberFormat="1" applyFont="1" applyFill="1" applyBorder="1" applyAlignment="1" applyProtection="1">
      <alignment horizontal="center" vertical="center" shrinkToFit="1"/>
    </xf>
    <xf numFmtId="183" fontId="7" fillId="4" borderId="66" xfId="2" applyNumberFormat="1" applyFont="1" applyFill="1" applyBorder="1" applyAlignment="1" applyProtection="1">
      <alignment horizontal="center" vertical="center" shrinkToFit="1"/>
    </xf>
    <xf numFmtId="183" fontId="7" fillId="6" borderId="65" xfId="2" applyNumberFormat="1" applyFont="1" applyFill="1" applyBorder="1" applyAlignment="1" applyProtection="1">
      <alignment horizontal="center" vertical="center" shrinkToFit="1"/>
    </xf>
    <xf numFmtId="183" fontId="7" fillId="6" borderId="66" xfId="2" applyNumberFormat="1" applyFont="1" applyFill="1" applyBorder="1" applyAlignment="1" applyProtection="1">
      <alignment horizontal="center" vertical="center" shrinkToFit="1"/>
    </xf>
    <xf numFmtId="183" fontId="7" fillId="6" borderId="52" xfId="2" applyNumberFormat="1" applyFont="1" applyFill="1" applyBorder="1" applyAlignment="1" applyProtection="1">
      <alignment horizontal="center" vertical="center" shrinkToFit="1"/>
    </xf>
    <xf numFmtId="183" fontId="7" fillId="6" borderId="53" xfId="2" applyNumberFormat="1" applyFont="1" applyFill="1" applyBorder="1" applyAlignment="1" applyProtection="1">
      <alignment horizontal="center" vertical="center" shrinkToFit="1"/>
    </xf>
    <xf numFmtId="183" fontId="7" fillId="6" borderId="67" xfId="2" applyNumberFormat="1" applyFont="1" applyFill="1" applyBorder="1" applyAlignment="1" applyProtection="1">
      <alignment horizontal="center" vertical="center" shrinkToFit="1"/>
    </xf>
    <xf numFmtId="183" fontId="7" fillId="6" borderId="68" xfId="2" applyNumberFormat="1" applyFont="1" applyFill="1" applyBorder="1" applyAlignment="1" applyProtection="1">
      <alignment horizontal="center" vertical="center" shrinkToFit="1"/>
    </xf>
    <xf numFmtId="183" fontId="7" fillId="4" borderId="69" xfId="2" applyNumberFormat="1" applyFont="1" applyFill="1" applyBorder="1" applyAlignment="1" applyProtection="1">
      <alignment horizontal="center" vertical="center" shrinkToFit="1"/>
    </xf>
    <xf numFmtId="183" fontId="7" fillId="4" borderId="70" xfId="2" applyNumberFormat="1" applyFont="1" applyFill="1" applyBorder="1" applyAlignment="1" applyProtection="1">
      <alignment horizontal="center" vertical="center" shrinkToFit="1"/>
    </xf>
    <xf numFmtId="183" fontId="7" fillId="4" borderId="54" xfId="2" applyNumberFormat="1" applyFont="1" applyFill="1" applyBorder="1" applyAlignment="1" applyProtection="1">
      <alignment horizontal="center" vertical="center" shrinkToFit="1"/>
    </xf>
    <xf numFmtId="183" fontId="7" fillId="4" borderId="55" xfId="2" applyNumberFormat="1" applyFont="1" applyFill="1" applyBorder="1" applyAlignment="1" applyProtection="1">
      <alignment horizontal="center" vertical="center" shrinkToFit="1"/>
    </xf>
    <xf numFmtId="183" fontId="7" fillId="4" borderId="71" xfId="2" applyNumberFormat="1" applyFont="1" applyFill="1" applyBorder="1" applyAlignment="1" applyProtection="1">
      <alignment horizontal="center" vertical="center" shrinkToFit="1"/>
    </xf>
    <xf numFmtId="183" fontId="7" fillId="4" borderId="72" xfId="2" applyNumberFormat="1" applyFont="1" applyFill="1" applyBorder="1" applyAlignment="1" applyProtection="1">
      <alignment horizontal="center" vertical="center" shrinkToFit="1"/>
    </xf>
    <xf numFmtId="183" fontId="7" fillId="4" borderId="73" xfId="2" applyNumberFormat="1" applyFont="1" applyFill="1" applyBorder="1" applyAlignment="1" applyProtection="1">
      <alignment horizontal="center" vertical="center" shrinkToFit="1"/>
    </xf>
    <xf numFmtId="0" fontId="15" fillId="3" borderId="30" xfId="0" applyFont="1" applyFill="1" applyBorder="1" applyAlignment="1" applyProtection="1">
      <alignment horizontal="center" vertical="center" shrinkToFit="1"/>
    </xf>
    <xf numFmtId="184" fontId="21" fillId="0" borderId="32" xfId="2" applyNumberFormat="1" applyFont="1" applyFill="1" applyBorder="1" applyAlignment="1" applyProtection="1">
      <alignment horizontal="center" vertical="center" shrinkToFit="1"/>
    </xf>
    <xf numFmtId="184" fontId="21" fillId="4" borderId="15" xfId="2" applyNumberFormat="1" applyFont="1" applyFill="1" applyBorder="1" applyAlignment="1" applyProtection="1">
      <alignment horizontal="center" vertical="center" shrinkToFit="1"/>
    </xf>
    <xf numFmtId="184" fontId="21" fillId="0" borderId="15" xfId="2" applyNumberFormat="1" applyFont="1" applyFill="1" applyBorder="1" applyAlignment="1" applyProtection="1">
      <alignment horizontal="center" vertical="center" shrinkToFit="1"/>
    </xf>
    <xf numFmtId="184" fontId="21" fillId="0" borderId="15" xfId="0" applyNumberFormat="1" applyFont="1" applyFill="1" applyBorder="1" applyAlignment="1" applyProtection="1">
      <alignment horizontal="center" vertical="center" shrinkToFit="1"/>
    </xf>
    <xf numFmtId="184" fontId="21" fillId="3" borderId="32" xfId="2" applyNumberFormat="1" applyFont="1" applyFill="1" applyBorder="1" applyAlignment="1" applyProtection="1">
      <alignment horizontal="center" vertical="center" shrinkToFit="1"/>
    </xf>
    <xf numFmtId="184" fontId="21" fillId="3" borderId="15" xfId="2" applyNumberFormat="1" applyFont="1" applyFill="1" applyBorder="1" applyAlignment="1" applyProtection="1">
      <alignment horizontal="center" vertical="center" shrinkToFit="1"/>
    </xf>
    <xf numFmtId="184" fontId="21" fillId="3" borderId="0" xfId="0" applyNumberFormat="1" applyFont="1" applyFill="1" applyBorder="1" applyAlignment="1" applyProtection="1">
      <alignment horizontal="center" vertical="center" shrinkToFit="1"/>
    </xf>
    <xf numFmtId="184" fontId="21" fillId="0" borderId="47" xfId="2" applyNumberFormat="1" applyFont="1" applyFill="1" applyBorder="1" applyAlignment="1" applyProtection="1">
      <alignment horizontal="center" vertical="center" shrinkToFit="1"/>
    </xf>
    <xf numFmtId="184" fontId="21" fillId="0" borderId="0" xfId="0" applyNumberFormat="1" applyFont="1" applyBorder="1" applyAlignment="1" applyProtection="1">
      <alignment horizontal="center" vertical="center" shrinkToFit="1"/>
    </xf>
    <xf numFmtId="184" fontId="21" fillId="3" borderId="32" xfId="0" applyNumberFormat="1" applyFont="1" applyFill="1" applyBorder="1" applyAlignment="1" applyProtection="1">
      <alignment horizontal="center" vertical="center" shrinkToFit="1"/>
    </xf>
    <xf numFmtId="177" fontId="21" fillId="0" borderId="4" xfId="2" applyNumberFormat="1" applyFont="1" applyFill="1" applyBorder="1" applyAlignment="1" applyProtection="1">
      <alignment horizontal="center" vertical="center" shrinkToFit="1"/>
    </xf>
    <xf numFmtId="178" fontId="3" fillId="0" borderId="13" xfId="0" applyNumberFormat="1" applyFont="1" applyBorder="1" applyAlignment="1" applyProtection="1">
      <alignment horizontal="center" vertical="center" shrinkToFit="1"/>
    </xf>
    <xf numFmtId="178" fontId="3" fillId="0" borderId="15" xfId="0" applyNumberFormat="1" applyFont="1" applyBorder="1" applyAlignment="1" applyProtection="1">
      <alignment horizontal="center" vertical="center" shrinkToFit="1"/>
    </xf>
    <xf numFmtId="178" fontId="3" fillId="0" borderId="17" xfId="0" applyNumberFormat="1" applyFont="1" applyBorder="1" applyAlignment="1" applyProtection="1">
      <alignment horizontal="center" vertical="center" shrinkToFit="1"/>
    </xf>
    <xf numFmtId="176" fontId="3" fillId="0" borderId="13" xfId="0" applyNumberFormat="1" applyFont="1" applyBorder="1" applyAlignment="1" applyProtection="1">
      <alignment horizontal="center" vertical="center" shrinkToFit="1"/>
    </xf>
    <xf numFmtId="176" fontId="3" fillId="0" borderId="17" xfId="0" applyNumberFormat="1" applyFont="1" applyBorder="1" applyAlignment="1" applyProtection="1">
      <alignment horizontal="center" vertical="center" shrinkToFit="1"/>
    </xf>
    <xf numFmtId="41" fontId="3" fillId="0" borderId="13" xfId="2" applyFont="1" applyBorder="1" applyAlignment="1" applyProtection="1">
      <alignment horizontal="center" vertical="center"/>
    </xf>
    <xf numFmtId="178" fontId="6" fillId="0" borderId="15" xfId="2" applyNumberFormat="1" applyFont="1" applyBorder="1" applyAlignment="1" applyProtection="1">
      <alignment horizontal="center" vertical="center" wrapText="1" shrinkToFit="1"/>
    </xf>
    <xf numFmtId="178" fontId="6" fillId="0" borderId="15" xfId="1" applyNumberFormat="1" applyFont="1" applyBorder="1" applyAlignment="1" applyProtection="1">
      <alignment horizontal="center" vertical="center" wrapText="1" shrinkToFit="1"/>
    </xf>
    <xf numFmtId="178" fontId="6" fillId="0" borderId="17" xfId="2" applyNumberFormat="1" applyFont="1" applyBorder="1" applyAlignment="1" applyProtection="1">
      <alignment horizontal="center" vertical="center" wrapText="1" shrinkToFit="1"/>
    </xf>
    <xf numFmtId="178" fontId="6" fillId="0" borderId="17" xfId="1" applyNumberFormat="1" applyFont="1" applyBorder="1" applyAlignment="1" applyProtection="1">
      <alignment horizontal="center" vertical="center" wrapText="1" shrinkToFit="1"/>
    </xf>
    <xf numFmtId="179" fontId="3" fillId="0" borderId="15" xfId="2" applyNumberFormat="1" applyFont="1" applyBorder="1" applyAlignment="1" applyProtection="1">
      <alignment horizontal="right" vertical="center" shrinkToFit="1"/>
    </xf>
    <xf numFmtId="179" fontId="3" fillId="0" borderId="17" xfId="2" applyNumberFormat="1" applyFont="1" applyBorder="1" applyAlignment="1" applyProtection="1">
      <alignment horizontal="right" vertical="center" shrinkToFit="1"/>
    </xf>
    <xf numFmtId="41" fontId="3" fillId="0" borderId="67" xfId="2" applyFont="1" applyBorder="1" applyAlignment="1" applyProtection="1">
      <alignment horizontal="center" vertical="center" shrinkToFit="1"/>
    </xf>
    <xf numFmtId="41" fontId="3" fillId="0" borderId="33" xfId="2" applyFont="1" applyBorder="1" applyAlignment="1" applyProtection="1">
      <alignment horizontal="center" vertical="center" shrinkToFit="1"/>
    </xf>
    <xf numFmtId="0" fontId="3" fillId="0" borderId="87" xfId="0" applyFont="1" applyBorder="1" applyAlignment="1" applyProtection="1">
      <alignment horizontal="center" vertical="center"/>
    </xf>
    <xf numFmtId="0" fontId="3" fillId="0" borderId="33" xfId="0" applyFont="1" applyBorder="1" applyAlignment="1" applyProtection="1">
      <alignment horizontal="center" vertical="center"/>
    </xf>
    <xf numFmtId="0" fontId="0" fillId="0" borderId="17" xfId="0" applyBorder="1" applyAlignment="1" applyProtection="1">
      <alignment horizontal="center" vertical="center"/>
    </xf>
    <xf numFmtId="41" fontId="3" fillId="0" borderId="65" xfId="2" applyFont="1" applyBorder="1" applyAlignment="1" applyProtection="1">
      <alignment horizontal="center" vertical="center" shrinkToFit="1"/>
    </xf>
    <xf numFmtId="41" fontId="3" fillId="0" borderId="32" xfId="2" applyFont="1" applyBorder="1" applyAlignment="1" applyProtection="1">
      <alignment horizontal="center" vertical="center" shrinkToFit="1"/>
    </xf>
    <xf numFmtId="41" fontId="3" fillId="0" borderId="47" xfId="2" applyFont="1" applyBorder="1" applyAlignment="1" applyProtection="1">
      <alignment horizontal="center" vertical="center" shrinkToFit="1"/>
    </xf>
    <xf numFmtId="41" fontId="3" fillId="0" borderId="13" xfId="2" applyFont="1" applyBorder="1" applyAlignment="1" applyProtection="1">
      <alignment horizontal="center" vertical="center" shrinkToFit="1"/>
    </xf>
    <xf numFmtId="0" fontId="3" fillId="0" borderId="88" xfId="0" applyFont="1" applyBorder="1" applyAlignment="1" applyProtection="1">
      <alignment horizontal="center" vertical="center"/>
    </xf>
    <xf numFmtId="0" fontId="3" fillId="0" borderId="89" xfId="0" applyFont="1" applyBorder="1" applyAlignment="1" applyProtection="1">
      <alignment horizontal="center" vertical="center"/>
    </xf>
    <xf numFmtId="0" fontId="3" fillId="0" borderId="82" xfId="0" applyFont="1" applyBorder="1" applyAlignment="1" applyProtection="1">
      <alignment horizontal="center" vertical="center"/>
    </xf>
    <xf numFmtId="0" fontId="3" fillId="0" borderId="3" xfId="0" applyFont="1" applyBorder="1" applyAlignment="1" applyProtection="1">
      <alignment horizontal="center" vertical="center"/>
    </xf>
    <xf numFmtId="0" fontId="3" fillId="0" borderId="76" xfId="0" applyFont="1" applyBorder="1" applyAlignment="1" applyProtection="1">
      <alignment horizontal="center" vertical="center"/>
    </xf>
    <xf numFmtId="0" fontId="3" fillId="0" borderId="6" xfId="0" applyFont="1" applyBorder="1" applyAlignment="1" applyProtection="1">
      <alignment horizontal="center" vertical="center"/>
    </xf>
    <xf numFmtId="41" fontId="3" fillId="0" borderId="90" xfId="2" applyFont="1" applyBorder="1" applyAlignment="1" applyProtection="1">
      <alignment horizontal="center" vertical="center" wrapText="1" shrinkToFit="1"/>
    </xf>
    <xf numFmtId="41" fontId="3" fillId="0" borderId="4" xfId="2" applyFont="1" applyBorder="1" applyAlignment="1" applyProtection="1">
      <alignment horizontal="center" vertical="center" wrapText="1" shrinkToFit="1"/>
    </xf>
    <xf numFmtId="41" fontId="3" fillId="0" borderId="13" xfId="2" applyFont="1" applyBorder="1" applyAlignment="1" applyProtection="1">
      <alignment horizontal="center" vertical="center" wrapText="1" shrinkToFit="1"/>
    </xf>
    <xf numFmtId="41" fontId="3" fillId="0" borderId="47" xfId="2" applyFont="1" applyBorder="1" applyAlignment="1" applyProtection="1">
      <alignment horizontal="center" vertical="center" wrapText="1" shrinkToFit="1"/>
    </xf>
    <xf numFmtId="0" fontId="5" fillId="2" borderId="11" xfId="0" applyFont="1" applyFill="1" applyBorder="1" applyAlignment="1" applyProtection="1">
      <alignment horizontal="center" vertical="center"/>
    </xf>
    <xf numFmtId="0" fontId="3" fillId="0" borderId="88" xfId="0" applyFont="1" applyBorder="1" applyAlignment="1" applyProtection="1">
      <alignment horizontal="center" vertical="center" shrinkToFit="1"/>
    </xf>
    <xf numFmtId="0" fontId="3" fillId="0" borderId="89" xfId="0" applyFont="1" applyBorder="1" applyAlignment="1" applyProtection="1">
      <alignment horizontal="center" vertical="center" shrinkToFit="1"/>
    </xf>
    <xf numFmtId="0" fontId="3" fillId="0" borderId="82" xfId="0" applyFont="1" applyBorder="1" applyAlignment="1" applyProtection="1">
      <alignment horizontal="center" vertical="center" shrinkToFit="1"/>
    </xf>
    <xf numFmtId="0" fontId="3" fillId="0" borderId="3" xfId="0" applyFont="1" applyBorder="1" applyAlignment="1" applyProtection="1">
      <alignment horizontal="center" vertical="center" shrinkToFit="1"/>
    </xf>
    <xf numFmtId="0" fontId="3" fillId="0" borderId="76" xfId="0" applyFont="1" applyBorder="1" applyAlignment="1" applyProtection="1">
      <alignment horizontal="center" vertical="center" shrinkToFit="1"/>
    </xf>
    <xf numFmtId="0" fontId="3" fillId="0" borderId="6" xfId="0" applyFont="1" applyBorder="1" applyAlignment="1" applyProtection="1">
      <alignment horizontal="center" vertical="center" shrinkToFit="1"/>
    </xf>
    <xf numFmtId="41" fontId="3" fillId="0" borderId="90" xfId="2" applyFont="1" applyBorder="1" applyAlignment="1" applyProtection="1">
      <alignment horizontal="center" vertical="center" shrinkToFit="1"/>
    </xf>
    <xf numFmtId="41" fontId="3" fillId="0" borderId="4" xfId="2" applyFont="1" applyBorder="1" applyAlignment="1" applyProtection="1">
      <alignment horizontal="center" vertical="center" shrinkToFit="1"/>
    </xf>
    <xf numFmtId="41" fontId="3" fillId="0" borderId="2" xfId="2" applyFont="1" applyBorder="1" applyAlignment="1" applyProtection="1">
      <alignment horizontal="center" vertical="center" shrinkToFit="1"/>
    </xf>
    <xf numFmtId="0" fontId="3" fillId="0" borderId="91" xfId="0" applyFont="1" applyBorder="1" applyAlignment="1" applyProtection="1">
      <alignment horizontal="center" vertical="center"/>
    </xf>
    <xf numFmtId="0" fontId="3" fillId="0" borderId="32" xfId="0" applyFont="1" applyBorder="1" applyAlignment="1" applyProtection="1">
      <alignment horizontal="center" vertical="center"/>
    </xf>
    <xf numFmtId="0" fontId="3" fillId="0" borderId="91" xfId="0" applyFont="1" applyBorder="1" applyAlignment="1" applyProtection="1">
      <alignment horizontal="center" vertical="center" shrinkToFit="1"/>
    </xf>
    <xf numFmtId="0" fontId="3" fillId="0" borderId="32" xfId="0" applyFont="1" applyBorder="1" applyAlignment="1" applyProtection="1">
      <alignment horizontal="center" vertical="center" shrinkToFit="1"/>
    </xf>
    <xf numFmtId="0" fontId="3" fillId="0" borderId="77" xfId="0" applyFont="1" applyBorder="1" applyAlignment="1" applyProtection="1">
      <alignment horizontal="center" vertical="center" shrinkToFit="1"/>
    </xf>
    <xf numFmtId="0" fontId="3" fillId="0" borderId="13" xfId="0" applyFont="1" applyBorder="1" applyAlignment="1" applyProtection="1">
      <alignment horizontal="center" vertical="center" shrinkToFit="1"/>
    </xf>
    <xf numFmtId="0" fontId="3" fillId="0" borderId="20" xfId="0" applyFont="1" applyBorder="1" applyAlignment="1" applyProtection="1">
      <alignment horizontal="center" vertical="center" shrinkToFit="1"/>
    </xf>
    <xf numFmtId="0" fontId="3" fillId="0" borderId="15" xfId="0" applyFont="1" applyBorder="1" applyAlignment="1" applyProtection="1">
      <alignment horizontal="center" vertical="center" shrinkToFit="1"/>
    </xf>
    <xf numFmtId="0" fontId="3" fillId="0" borderId="77" xfId="0" applyFont="1" applyBorder="1" applyAlignment="1" applyProtection="1">
      <alignment horizontal="center" vertical="center"/>
    </xf>
    <xf numFmtId="0" fontId="3" fillId="0" borderId="13" xfId="0" applyFont="1" applyBorder="1" applyAlignment="1" applyProtection="1">
      <alignment horizontal="center" vertical="center"/>
    </xf>
    <xf numFmtId="0" fontId="3" fillId="0" borderId="20" xfId="0" applyFont="1" applyBorder="1" applyAlignment="1" applyProtection="1">
      <alignment horizontal="center" vertical="center"/>
    </xf>
    <xf numFmtId="0" fontId="3" fillId="0" borderId="15" xfId="0" applyFont="1" applyBorder="1" applyAlignment="1" applyProtection="1">
      <alignment horizontal="center" vertical="center"/>
    </xf>
    <xf numFmtId="0" fontId="3" fillId="0" borderId="17" xfId="0" applyFont="1" applyBorder="1" applyAlignment="1" applyProtection="1">
      <alignment horizontal="center" vertical="center"/>
    </xf>
    <xf numFmtId="0" fontId="3" fillId="0" borderId="81" xfId="0" applyFont="1" applyBorder="1" applyAlignment="1" applyProtection="1">
      <alignment horizontal="center" vertical="center" shrinkToFit="1"/>
    </xf>
    <xf numFmtId="0" fontId="3" fillId="0" borderId="30" xfId="0" applyFont="1" applyBorder="1" applyAlignment="1" applyProtection="1">
      <alignment horizontal="center" vertical="center" shrinkToFit="1"/>
    </xf>
    <xf numFmtId="0" fontId="3" fillId="0" borderId="78" xfId="0" applyFont="1" applyBorder="1" applyAlignment="1" applyProtection="1">
      <alignment horizontal="center" vertical="center" shrinkToFit="1"/>
    </xf>
    <xf numFmtId="0" fontId="3" fillId="0" borderId="31" xfId="0" applyFont="1" applyBorder="1" applyAlignment="1" applyProtection="1">
      <alignment horizontal="center" vertical="center" shrinkToFit="1"/>
    </xf>
    <xf numFmtId="0" fontId="5" fillId="2" borderId="10" xfId="0" applyFont="1" applyFill="1" applyBorder="1" applyAlignment="1" applyProtection="1">
      <alignment horizontal="center" vertical="center"/>
    </xf>
    <xf numFmtId="41" fontId="3" fillId="0" borderId="15" xfId="2" applyFont="1" applyBorder="1" applyAlignment="1" applyProtection="1">
      <alignment horizontal="center" vertical="center" shrinkToFit="1"/>
    </xf>
    <xf numFmtId="0" fontId="5" fillId="2" borderId="28" xfId="0" applyFont="1" applyFill="1" applyBorder="1" applyAlignment="1" applyProtection="1">
      <alignment horizontal="center" vertical="center"/>
    </xf>
    <xf numFmtId="0" fontId="5" fillId="2" borderId="37" xfId="0" applyFont="1" applyFill="1" applyBorder="1" applyAlignment="1" applyProtection="1">
      <alignment horizontal="center" vertical="center"/>
    </xf>
    <xf numFmtId="0" fontId="5" fillId="2" borderId="28" xfId="0" applyFont="1" applyFill="1" applyBorder="1" applyAlignment="1" applyProtection="1">
      <alignment horizontal="center" vertical="center" wrapText="1"/>
    </xf>
    <xf numFmtId="0" fontId="6" fillId="0" borderId="86" xfId="0" applyFont="1" applyBorder="1" applyAlignment="1" applyProtection="1">
      <alignment horizontal="center" vertical="center" wrapText="1"/>
    </xf>
    <xf numFmtId="0" fontId="6" fillId="0" borderId="36" xfId="0" applyFont="1" applyBorder="1" applyAlignment="1" applyProtection="1">
      <alignment horizontal="center" vertical="center" wrapText="1"/>
    </xf>
    <xf numFmtId="0" fontId="6" fillId="0" borderId="77" xfId="0" applyFont="1" applyBorder="1" applyAlignment="1" applyProtection="1">
      <alignment horizontal="center" vertical="center" wrapText="1"/>
    </xf>
    <xf numFmtId="0" fontId="6" fillId="0" borderId="86" xfId="0" applyFont="1" applyBorder="1" applyAlignment="1" applyProtection="1">
      <alignment horizontal="center" vertical="center" wrapText="1" shrinkToFit="1"/>
    </xf>
    <xf numFmtId="0" fontId="6" fillId="0" borderId="36" xfId="0" applyFont="1" applyBorder="1" applyAlignment="1" applyProtection="1">
      <alignment horizontal="center" vertical="center" wrapText="1" shrinkToFit="1"/>
    </xf>
    <xf numFmtId="0" fontId="6" fillId="0" borderId="77" xfId="0" applyFont="1" applyBorder="1" applyAlignment="1" applyProtection="1">
      <alignment horizontal="center" vertical="center" wrapText="1" shrinkToFit="1"/>
    </xf>
    <xf numFmtId="0" fontId="30" fillId="0" borderId="65" xfId="0" quotePrefix="1" applyFont="1" applyBorder="1" applyAlignment="1" applyProtection="1">
      <alignment horizontal="center" vertical="center" wrapText="1"/>
    </xf>
    <xf numFmtId="0" fontId="30" fillId="0" borderId="32" xfId="0" quotePrefix="1" applyFont="1" applyBorder="1" applyAlignment="1" applyProtection="1">
      <alignment horizontal="center" vertical="center" wrapText="1"/>
    </xf>
    <xf numFmtId="0" fontId="3" fillId="0" borderId="30" xfId="0" applyFont="1" applyBorder="1" applyAlignment="1" applyProtection="1">
      <alignment horizontal="center" vertical="center"/>
    </xf>
    <xf numFmtId="0" fontId="3" fillId="0" borderId="31" xfId="0" applyFont="1" applyBorder="1" applyAlignment="1" applyProtection="1">
      <alignment horizontal="center" vertical="center"/>
    </xf>
    <xf numFmtId="0" fontId="0" fillId="0" borderId="15" xfId="0" applyBorder="1" applyAlignment="1" applyProtection="1">
      <alignment horizontal="center" vertical="center"/>
    </xf>
    <xf numFmtId="0" fontId="30" fillId="0" borderId="15" xfId="0" quotePrefix="1" applyFont="1" applyBorder="1" applyAlignment="1" applyProtection="1">
      <alignment horizontal="center" vertical="center" wrapText="1"/>
    </xf>
    <xf numFmtId="0" fontId="30" fillId="0" borderId="15" xfId="0" applyFont="1" applyBorder="1" applyAlignment="1" applyProtection="1">
      <alignment horizontal="center" vertical="center" wrapText="1"/>
    </xf>
    <xf numFmtId="0" fontId="30" fillId="0" borderId="17" xfId="0" quotePrefix="1" applyFont="1" applyBorder="1" applyAlignment="1" applyProtection="1">
      <alignment horizontal="center" vertical="center" wrapText="1"/>
    </xf>
    <xf numFmtId="0" fontId="30" fillId="0" borderId="17" xfId="0" applyFont="1" applyBorder="1" applyAlignment="1" applyProtection="1">
      <alignment horizontal="center" vertical="center" wrapText="1"/>
    </xf>
    <xf numFmtId="41" fontId="3" fillId="0" borderId="2" xfId="2" applyFont="1" applyBorder="1" applyAlignment="1" applyProtection="1">
      <alignment horizontal="center" vertical="center" wrapText="1" shrinkToFit="1"/>
    </xf>
    <xf numFmtId="0" fontId="10" fillId="2" borderId="28" xfId="0" applyFont="1" applyFill="1" applyBorder="1" applyAlignment="1" applyProtection="1">
      <alignment horizontal="center" vertical="center"/>
    </xf>
    <xf numFmtId="0" fontId="10" fillId="2" borderId="49" xfId="0" applyFont="1" applyFill="1" applyBorder="1" applyAlignment="1" applyProtection="1">
      <alignment horizontal="center" vertical="center"/>
    </xf>
    <xf numFmtId="0" fontId="10" fillId="2" borderId="37" xfId="0" applyFont="1" applyFill="1" applyBorder="1" applyAlignment="1" applyProtection="1">
      <alignment horizontal="center" vertical="center"/>
    </xf>
    <xf numFmtId="0" fontId="10" fillId="2" borderId="85" xfId="0" applyFont="1" applyFill="1" applyBorder="1" applyAlignment="1" applyProtection="1">
      <alignment horizontal="center" vertical="center"/>
    </xf>
    <xf numFmtId="0" fontId="3" fillId="0" borderId="18" xfId="0" applyFont="1" applyBorder="1" applyAlignment="1" applyProtection="1">
      <alignment horizontal="center" vertical="center"/>
    </xf>
    <xf numFmtId="0" fontId="3" fillId="0" borderId="16" xfId="0" applyFont="1" applyBorder="1" applyAlignment="1" applyProtection="1">
      <alignment horizontal="center" vertical="center"/>
    </xf>
    <xf numFmtId="0" fontId="3" fillId="0" borderId="14" xfId="0" applyFont="1" applyBorder="1" applyAlignment="1" applyProtection="1">
      <alignment horizontal="center" vertical="center"/>
    </xf>
    <xf numFmtId="0" fontId="3" fillId="0" borderId="65" xfId="0" applyFont="1" applyBorder="1" applyAlignment="1" applyProtection="1">
      <alignment horizontal="center" vertical="center"/>
    </xf>
    <xf numFmtId="0" fontId="3" fillId="0" borderId="92" xfId="0" applyFont="1" applyBorder="1" applyAlignment="1" applyProtection="1">
      <alignment horizontal="center" vertical="center"/>
    </xf>
    <xf numFmtId="0" fontId="3" fillId="0" borderId="81" xfId="0" applyFont="1" applyBorder="1" applyAlignment="1" applyProtection="1">
      <alignment horizontal="center" vertical="center"/>
    </xf>
    <xf numFmtId="20" fontId="30" fillId="0" borderId="15" xfId="0" quotePrefix="1" applyNumberFormat="1" applyFont="1" applyBorder="1" applyAlignment="1" applyProtection="1">
      <alignment horizontal="center" vertical="center" wrapText="1"/>
    </xf>
    <xf numFmtId="0" fontId="3" fillId="0" borderId="78" xfId="0" applyFont="1" applyBorder="1" applyAlignment="1" applyProtection="1">
      <alignment horizontal="center" vertical="center"/>
    </xf>
    <xf numFmtId="41" fontId="3" fillId="0" borderId="17" xfId="2" applyFont="1" applyBorder="1" applyAlignment="1" applyProtection="1">
      <alignment horizontal="center" vertical="center" shrinkToFit="1"/>
    </xf>
    <xf numFmtId="0" fontId="3" fillId="0" borderId="42" xfId="0" applyFont="1" applyBorder="1" applyAlignment="1" applyProtection="1">
      <alignment horizontal="center" vertical="center"/>
    </xf>
    <xf numFmtId="0" fontId="3" fillId="0" borderId="79" xfId="0" applyFont="1" applyBorder="1" applyAlignment="1" applyProtection="1">
      <alignment horizontal="center" vertical="center"/>
    </xf>
    <xf numFmtId="0" fontId="3" fillId="0" borderId="80" xfId="0" applyFont="1" applyBorder="1" applyAlignment="1" applyProtection="1">
      <alignment horizontal="center" vertical="center"/>
    </xf>
    <xf numFmtId="0" fontId="24" fillId="0" borderId="0" xfId="0" applyFont="1" applyAlignment="1" applyProtection="1">
      <alignment horizontal="center" vertical="center"/>
    </xf>
    <xf numFmtId="0" fontId="5" fillId="2" borderId="83" xfId="0" applyFont="1" applyFill="1" applyBorder="1" applyAlignment="1" applyProtection="1">
      <alignment horizontal="center" vertical="center"/>
    </xf>
    <xf numFmtId="0" fontId="5" fillId="2" borderId="84" xfId="0" applyFont="1" applyFill="1" applyBorder="1" applyAlignment="1" applyProtection="1">
      <alignment horizontal="center" vertical="center"/>
    </xf>
    <xf numFmtId="0" fontId="10" fillId="0" borderId="77" xfId="0" applyFont="1" applyBorder="1" applyAlignment="1" applyProtection="1">
      <alignment horizontal="center" vertical="center"/>
    </xf>
    <xf numFmtId="0" fontId="10" fillId="0" borderId="31" xfId="0" applyFont="1" applyBorder="1" applyAlignment="1" applyProtection="1">
      <alignment horizontal="center" vertical="center"/>
    </xf>
    <xf numFmtId="0" fontId="10" fillId="0" borderId="13" xfId="0" applyFont="1" applyBorder="1" applyAlignment="1" applyProtection="1">
      <alignment horizontal="center" vertical="center"/>
    </xf>
    <xf numFmtId="0" fontId="5" fillId="2" borderId="11" xfId="0" applyFont="1" applyFill="1" applyBorder="1" applyAlignment="1" applyProtection="1">
      <alignment horizontal="center" vertical="center" wrapText="1"/>
    </xf>
    <xf numFmtId="0" fontId="29" fillId="0" borderId="74" xfId="0" applyFont="1" applyBorder="1" applyAlignment="1" applyProtection="1">
      <alignment horizontal="center" vertical="center" wrapText="1"/>
    </xf>
    <xf numFmtId="0" fontId="29" fillId="0" borderId="75" xfId="0" applyFont="1" applyBorder="1" applyAlignment="1" applyProtection="1">
      <alignment horizontal="center" vertical="center" wrapText="1"/>
    </xf>
    <xf numFmtId="0" fontId="14" fillId="3" borderId="113" xfId="0" applyFont="1" applyFill="1" applyBorder="1" applyAlignment="1" applyProtection="1">
      <alignment horizontal="left" vertical="center" wrapText="1"/>
    </xf>
    <xf numFmtId="0" fontId="14" fillId="3" borderId="114" xfId="0" applyFont="1" applyFill="1" applyBorder="1" applyAlignment="1" applyProtection="1">
      <alignment horizontal="left" vertical="center" wrapText="1"/>
    </xf>
    <xf numFmtId="0" fontId="7" fillId="0" borderId="76" xfId="0" applyFont="1" applyBorder="1" applyAlignment="1" applyProtection="1">
      <alignment horizontal="center" vertical="center" wrapText="1"/>
    </xf>
    <xf numFmtId="0" fontId="7" fillId="0" borderId="6" xfId="0" applyFont="1" applyBorder="1" applyAlignment="1" applyProtection="1">
      <alignment horizontal="center" vertical="center" wrapText="1"/>
    </xf>
    <xf numFmtId="0" fontId="7" fillId="0" borderId="115" xfId="0" applyFont="1" applyBorder="1" applyAlignment="1" applyProtection="1">
      <alignment horizontal="center" vertical="center" wrapText="1"/>
    </xf>
    <xf numFmtId="0" fontId="0" fillId="0" borderId="116" xfId="0" applyBorder="1">
      <alignment vertical="center"/>
    </xf>
    <xf numFmtId="0" fontId="0" fillId="0" borderId="9" xfId="0" applyBorder="1">
      <alignment vertical="center"/>
    </xf>
    <xf numFmtId="0" fontId="7" fillId="0" borderId="117" xfId="0" applyFont="1" applyBorder="1" applyAlignment="1" applyProtection="1">
      <alignment horizontal="center" vertical="center" wrapText="1"/>
    </xf>
    <xf numFmtId="0" fontId="0" fillId="0" borderId="94" xfId="0" applyBorder="1">
      <alignment vertical="center"/>
    </xf>
    <xf numFmtId="0" fontId="0" fillId="0" borderId="40" xfId="0" applyBorder="1">
      <alignment vertical="center"/>
    </xf>
    <xf numFmtId="0" fontId="0" fillId="0" borderId="118" xfId="0" applyBorder="1" applyAlignment="1" applyProtection="1">
      <alignment horizontal="left" vertical="center"/>
    </xf>
    <xf numFmtId="0" fontId="7" fillId="4" borderId="63" xfId="0" applyFont="1" applyFill="1" applyBorder="1" applyAlignment="1" applyProtection="1">
      <alignment horizontal="center" vertical="center" shrinkToFit="1"/>
    </xf>
    <xf numFmtId="0" fontId="7" fillId="4" borderId="39" xfId="0" applyFont="1" applyFill="1" applyBorder="1" applyAlignment="1" applyProtection="1">
      <alignment horizontal="center" vertical="center" shrinkToFit="1"/>
    </xf>
    <xf numFmtId="0" fontId="7" fillId="4" borderId="52" xfId="0" applyFont="1" applyFill="1" applyBorder="1" applyAlignment="1" applyProtection="1">
      <alignment horizontal="center" vertical="center" shrinkToFit="1"/>
    </xf>
    <xf numFmtId="0" fontId="7" fillId="4" borderId="32" xfId="0" applyFont="1" applyFill="1" applyBorder="1" applyAlignment="1" applyProtection="1">
      <alignment horizontal="center" vertical="center" shrinkToFit="1"/>
    </xf>
    <xf numFmtId="0" fontId="7" fillId="0" borderId="82" xfId="0" applyFont="1" applyBorder="1" applyAlignment="1" applyProtection="1">
      <alignment horizontal="center" vertical="center" shrinkToFit="1"/>
    </xf>
    <xf numFmtId="0" fontId="0" fillId="0" borderId="0" xfId="0" applyBorder="1">
      <alignment vertical="center"/>
    </xf>
    <xf numFmtId="0" fontId="0" fillId="0" borderId="3" xfId="0" applyBorder="1">
      <alignment vertical="center"/>
    </xf>
    <xf numFmtId="0" fontId="7" fillId="4" borderId="112" xfId="0" applyFont="1" applyFill="1" applyBorder="1" applyAlignment="1" applyProtection="1">
      <alignment horizontal="center" vertical="center" wrapText="1"/>
    </xf>
    <xf numFmtId="0" fontId="7" fillId="4" borderId="82" xfId="0" applyFont="1" applyFill="1" applyBorder="1" applyAlignment="1" applyProtection="1">
      <alignment horizontal="center" vertical="center" wrapText="1"/>
    </xf>
    <xf numFmtId="0" fontId="7" fillId="4" borderId="76" xfId="0" applyFont="1" applyFill="1" applyBorder="1" applyAlignment="1" applyProtection="1">
      <alignment horizontal="center" vertical="center" wrapText="1"/>
    </xf>
    <xf numFmtId="0" fontId="7" fillId="4" borderId="30" xfId="0" applyFont="1" applyFill="1" applyBorder="1" applyAlignment="1" applyProtection="1">
      <alignment horizontal="center" vertical="center" shrinkToFit="1"/>
    </xf>
    <xf numFmtId="0" fontId="7" fillId="4" borderId="110" xfId="0" applyFont="1" applyFill="1" applyBorder="1" applyAlignment="1" applyProtection="1">
      <alignment horizontal="center" vertical="center" shrinkToFit="1"/>
    </xf>
    <xf numFmtId="0" fontId="0" fillId="0" borderId="111" xfId="0" applyBorder="1">
      <alignment vertical="center"/>
    </xf>
    <xf numFmtId="0" fontId="0" fillId="0" borderId="38" xfId="0" applyBorder="1">
      <alignment vertical="center"/>
    </xf>
    <xf numFmtId="20" fontId="15" fillId="3" borderId="28" xfId="0" applyNumberFormat="1" applyFont="1" applyFill="1" applyBorder="1" applyAlignment="1" applyProtection="1">
      <alignment horizontal="center" vertical="center" shrinkToFit="1"/>
    </xf>
    <xf numFmtId="20" fontId="15" fillId="3" borderId="47" xfId="0" applyNumberFormat="1" applyFont="1" applyFill="1" applyBorder="1" applyAlignment="1" applyProtection="1">
      <alignment horizontal="center" vertical="center" shrinkToFit="1"/>
    </xf>
    <xf numFmtId="0" fontId="4" fillId="0" borderId="0" xfId="0" applyFont="1" applyAlignment="1" applyProtection="1">
      <alignment horizontal="center" vertical="center"/>
    </xf>
    <xf numFmtId="0" fontId="14" fillId="3" borderId="100" xfId="0" applyFont="1" applyFill="1" applyBorder="1" applyAlignment="1" applyProtection="1">
      <alignment horizontal="left" vertical="center" wrapText="1"/>
    </xf>
    <xf numFmtId="0" fontId="14" fillId="3" borderId="101" xfId="0" applyFont="1" applyFill="1" applyBorder="1" applyAlignment="1" applyProtection="1">
      <alignment horizontal="left" vertical="center" wrapText="1"/>
    </xf>
    <xf numFmtId="0" fontId="14" fillId="3" borderId="102" xfId="0" applyFont="1" applyFill="1" applyBorder="1" applyAlignment="1" applyProtection="1">
      <alignment horizontal="left" vertical="center" wrapText="1"/>
    </xf>
    <xf numFmtId="0" fontId="14" fillId="3" borderId="103" xfId="0" applyFont="1" applyFill="1" applyBorder="1" applyAlignment="1" applyProtection="1">
      <alignment horizontal="left" vertical="center" wrapText="1"/>
    </xf>
    <xf numFmtId="0" fontId="14" fillId="3" borderId="104" xfId="0" applyFont="1" applyFill="1" applyBorder="1" applyAlignment="1" applyProtection="1">
      <alignment horizontal="left" vertical="center" wrapText="1"/>
    </xf>
    <xf numFmtId="0" fontId="14" fillId="3" borderId="105" xfId="0" applyFont="1" applyFill="1" applyBorder="1" applyAlignment="1" applyProtection="1">
      <alignment horizontal="left" vertical="center" wrapText="1"/>
    </xf>
    <xf numFmtId="20" fontId="15" fillId="3" borderId="106" xfId="0" quotePrefix="1" applyNumberFormat="1" applyFont="1" applyFill="1" applyBorder="1" applyAlignment="1" applyProtection="1">
      <alignment horizontal="center" vertical="center" wrapText="1" shrinkToFit="1"/>
    </xf>
    <xf numFmtId="20" fontId="15" fillId="3" borderId="107" xfId="0" quotePrefix="1" applyNumberFormat="1" applyFont="1" applyFill="1" applyBorder="1" applyAlignment="1" applyProtection="1">
      <alignment horizontal="center" vertical="center" shrinkToFit="1"/>
    </xf>
    <xf numFmtId="20" fontId="15" fillId="3" borderId="108" xfId="0" applyNumberFormat="1" applyFont="1" applyFill="1" applyBorder="1" applyAlignment="1" applyProtection="1">
      <alignment horizontal="center" vertical="center" shrinkToFit="1"/>
    </xf>
    <xf numFmtId="20" fontId="15" fillId="3" borderId="109" xfId="0" applyNumberFormat="1" applyFont="1" applyFill="1" applyBorder="1" applyAlignment="1" applyProtection="1">
      <alignment horizontal="center" vertical="center" shrinkToFit="1"/>
    </xf>
    <xf numFmtId="0" fontId="15" fillId="3" borderId="48" xfId="0" applyFont="1" applyFill="1" applyBorder="1" applyAlignment="1" applyProtection="1">
      <alignment horizontal="center" vertical="center" shrinkToFit="1"/>
    </xf>
    <xf numFmtId="0" fontId="15" fillId="3" borderId="49" xfId="0" applyFont="1" applyFill="1" applyBorder="1" applyAlignment="1" applyProtection="1">
      <alignment horizontal="center" vertical="center" shrinkToFit="1"/>
    </xf>
    <xf numFmtId="0" fontId="7" fillId="0" borderId="93" xfId="0" quotePrefix="1" applyFont="1" applyFill="1" applyBorder="1" applyAlignment="1" applyProtection="1">
      <alignment horizontal="center" vertical="center" shrinkToFit="1"/>
    </xf>
    <xf numFmtId="0" fontId="7" fillId="0" borderId="94" xfId="0" applyFont="1" applyFill="1" applyBorder="1" applyAlignment="1" applyProtection="1">
      <alignment horizontal="center" vertical="center" shrinkToFit="1"/>
    </xf>
    <xf numFmtId="0" fontId="7" fillId="0" borderId="40" xfId="0" applyFont="1" applyFill="1" applyBorder="1" applyAlignment="1" applyProtection="1">
      <alignment horizontal="center" vertical="center" shrinkToFit="1"/>
    </xf>
    <xf numFmtId="0" fontId="7" fillId="0" borderId="95" xfId="0" quotePrefix="1" applyFont="1" applyFill="1" applyBorder="1" applyAlignment="1" applyProtection="1">
      <alignment horizontal="center" vertical="center" wrapText="1" shrinkToFit="1"/>
    </xf>
    <xf numFmtId="0" fontId="7" fillId="0" borderId="3" xfId="0" quotePrefix="1" applyFont="1" applyFill="1" applyBorder="1" applyAlignment="1" applyProtection="1">
      <alignment horizontal="center" vertical="center" shrinkToFit="1"/>
    </xf>
    <xf numFmtId="0" fontId="7" fillId="0" borderId="96" xfId="0" quotePrefix="1" applyFont="1" applyFill="1" applyBorder="1" applyAlignment="1" applyProtection="1">
      <alignment horizontal="center" vertical="center" shrinkToFit="1"/>
    </xf>
    <xf numFmtId="0" fontId="7" fillId="0" borderId="97" xfId="0" quotePrefix="1" applyFont="1" applyFill="1" applyBorder="1" applyAlignment="1" applyProtection="1">
      <alignment horizontal="center" vertical="center" shrinkToFit="1"/>
    </xf>
    <xf numFmtId="0" fontId="14" fillId="0" borderId="98" xfId="0" applyFont="1" applyFill="1" applyBorder="1" applyAlignment="1" applyProtection="1">
      <alignment horizontal="left" vertical="center" wrapText="1" shrinkToFit="1"/>
    </xf>
    <xf numFmtId="0" fontId="14" fillId="0" borderId="99" xfId="0" applyFont="1" applyFill="1" applyBorder="1" applyAlignment="1" applyProtection="1">
      <alignment horizontal="left" vertical="center" shrinkToFit="1"/>
    </xf>
    <xf numFmtId="0" fontId="5" fillId="2" borderId="49" xfId="0" applyFont="1" applyFill="1" applyBorder="1" applyAlignment="1" applyProtection="1">
      <alignment horizontal="center" vertical="center" shrinkToFit="1"/>
    </xf>
    <xf numFmtId="0" fontId="5" fillId="2" borderId="18" xfId="0" applyFont="1" applyFill="1" applyBorder="1" applyAlignment="1" applyProtection="1">
      <alignment horizontal="center" vertical="center" shrinkToFit="1"/>
    </xf>
    <xf numFmtId="0" fontId="5" fillId="2" borderId="28" xfId="0" applyFont="1" applyFill="1" applyBorder="1" applyAlignment="1" applyProtection="1">
      <alignment horizontal="center" vertical="center" shrinkToFit="1"/>
    </xf>
    <xf numFmtId="0" fontId="5" fillId="2" borderId="17" xfId="0" applyFont="1" applyFill="1" applyBorder="1" applyAlignment="1" applyProtection="1">
      <alignment horizontal="center" vertical="center" shrinkToFit="1"/>
    </xf>
    <xf numFmtId="0" fontId="4" fillId="0" borderId="19" xfId="0" applyFont="1" applyBorder="1" applyAlignment="1" applyProtection="1">
      <alignment horizontal="center" vertical="top" wrapText="1"/>
    </xf>
    <xf numFmtId="0" fontId="21" fillId="0" borderId="1" xfId="0" applyFont="1" applyFill="1" applyBorder="1" applyAlignment="1" applyProtection="1">
      <alignment horizontal="center" vertical="center" shrinkToFit="1"/>
    </xf>
    <xf numFmtId="0" fontId="21" fillId="0" borderId="13" xfId="0" applyFont="1" applyFill="1" applyBorder="1" applyAlignment="1" applyProtection="1">
      <alignment horizontal="center" vertical="center" shrinkToFit="1"/>
    </xf>
    <xf numFmtId="0" fontId="21" fillId="0" borderId="4" xfId="0" applyFont="1" applyFill="1" applyBorder="1" applyAlignment="1" applyProtection="1">
      <alignment horizontal="center" vertical="center" shrinkToFit="1"/>
    </xf>
    <xf numFmtId="41" fontId="21" fillId="0" borderId="47" xfId="0" applyNumberFormat="1" applyFont="1" applyFill="1" applyBorder="1" applyAlignment="1" applyProtection="1">
      <alignment horizontal="center" vertical="center" shrinkToFit="1"/>
    </xf>
    <xf numFmtId="41" fontId="21" fillId="0" borderId="2" xfId="0" applyNumberFormat="1" applyFont="1" applyFill="1" applyBorder="1" applyAlignment="1" applyProtection="1">
      <alignment horizontal="center" vertical="center" shrinkToFit="1"/>
    </xf>
    <xf numFmtId="177" fontId="21" fillId="0" borderId="47" xfId="0" applyNumberFormat="1" applyFont="1" applyFill="1" applyBorder="1" applyAlignment="1" applyProtection="1">
      <alignment horizontal="center" vertical="center" shrinkToFit="1"/>
    </xf>
    <xf numFmtId="177" fontId="21" fillId="0" borderId="2" xfId="0" applyNumberFormat="1" applyFont="1" applyFill="1" applyBorder="1" applyAlignment="1" applyProtection="1">
      <alignment horizontal="center" vertical="center" shrinkToFit="1"/>
    </xf>
    <xf numFmtId="41" fontId="21" fillId="0" borderId="47" xfId="2" applyFont="1" applyFill="1" applyBorder="1" applyAlignment="1" applyProtection="1">
      <alignment horizontal="center" vertical="center" shrinkToFit="1"/>
    </xf>
    <xf numFmtId="41" fontId="21" fillId="0" borderId="2" xfId="2" applyFont="1" applyFill="1" applyBorder="1" applyAlignment="1" applyProtection="1">
      <alignment horizontal="center" vertical="center" shrinkToFit="1"/>
    </xf>
    <xf numFmtId="41" fontId="21" fillId="0" borderId="47" xfId="2" applyNumberFormat="1" applyFont="1" applyFill="1" applyBorder="1" applyAlignment="1" applyProtection="1">
      <alignment horizontal="right" vertical="center" shrinkToFit="1"/>
    </xf>
    <xf numFmtId="41" fontId="21" fillId="0" borderId="2" xfId="2" applyNumberFormat="1" applyFont="1" applyFill="1" applyBorder="1" applyAlignment="1" applyProtection="1">
      <alignment horizontal="right" vertical="center" shrinkToFit="1"/>
    </xf>
  </cellXfs>
  <cellStyles count="3">
    <cellStyle name="백분율" xfId="1" builtinId="5"/>
    <cellStyle name="쉼표 [0]" xfId="2" builtinId="6"/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1.xml"/></Relationships>
</file>

<file path=xl/charts/_rels/chart1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3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ko-KR"/>
  <c:chart>
    <c:title>
      <c:tx>
        <c:rich>
          <a:bodyPr/>
          <a:lstStyle/>
          <a:p>
            <a:pPr>
              <a:defRPr sz="1200" b="0" i="0" u="none" strike="noStrike" baseline="0">
                <a:solidFill>
                  <a:srgbClr val="000000"/>
                </a:solidFill>
                <a:latin typeface="돋움"/>
                <a:ea typeface="돋움"/>
                <a:cs typeface="돋움"/>
              </a:defRPr>
            </a:pPr>
            <a:r>
              <a:rPr lang="en-US" altLang="ko-KR" sz="1400" b="1" i="0" strike="noStrike">
                <a:solidFill>
                  <a:srgbClr val="000080"/>
                </a:solidFill>
                <a:latin typeface="-아이리스M"/>
              </a:rPr>
              <a:t>【</a:t>
            </a:r>
            <a:r>
              <a:rPr lang="ko-KR" altLang="en-US" sz="1400" b="1" i="0" strike="noStrike">
                <a:solidFill>
                  <a:srgbClr val="000080"/>
                </a:solidFill>
                <a:latin typeface="-아이리스M"/>
              </a:rPr>
              <a:t>시간대별 투표율 변동추이</a:t>
            </a:r>
            <a:r>
              <a:rPr lang="en-US" altLang="ko-KR" sz="1200" b="1" i="0" strike="noStrike">
                <a:solidFill>
                  <a:srgbClr val="000080"/>
                </a:solidFill>
                <a:latin typeface="-아이리스M"/>
              </a:rPr>
              <a:t>(</a:t>
            </a:r>
            <a:r>
              <a:rPr lang="ko-KR" altLang="en-US" sz="1200" b="1" i="0" strike="noStrike">
                <a:solidFill>
                  <a:srgbClr val="000080"/>
                </a:solidFill>
                <a:latin typeface="-아이리스M"/>
              </a:rPr>
              <a:t>전체평균</a:t>
            </a:r>
            <a:r>
              <a:rPr lang="en-US" altLang="ko-KR" sz="1200" b="1" i="0" strike="noStrike">
                <a:solidFill>
                  <a:srgbClr val="000080"/>
                </a:solidFill>
                <a:latin typeface="-아이리스M"/>
              </a:rPr>
              <a:t>)</a:t>
            </a:r>
            <a:r>
              <a:rPr lang="en-US" altLang="ko-KR" sz="1400" b="1" i="0" strike="noStrike">
                <a:solidFill>
                  <a:srgbClr val="000080"/>
                </a:solidFill>
                <a:latin typeface="-아이리스M"/>
              </a:rPr>
              <a:t>】</a:t>
            </a:r>
          </a:p>
        </c:rich>
      </c:tx>
      <c:layout>
        <c:manualLayout>
          <c:xMode val="edge"/>
          <c:yMode val="edge"/>
          <c:x val="0.2585121389995339"/>
          <c:y val="3.2258103600563644E-2"/>
        </c:manualLayout>
      </c:layout>
      <c:spPr>
        <a:noFill/>
        <a:ln w="25400">
          <a:noFill/>
        </a:ln>
      </c:spPr>
    </c:title>
    <c:plotArea>
      <c:layout>
        <c:manualLayout>
          <c:layoutTarget val="inner"/>
          <c:xMode val="edge"/>
          <c:yMode val="edge"/>
          <c:x val="0.10650979802782154"/>
          <c:y val="9.7572446154171544E-2"/>
          <c:w val="0.80057908272184752"/>
          <c:h val="0.7416962657498346"/>
        </c:manualLayout>
      </c:layout>
      <c:lineChart>
        <c:grouping val="standard"/>
        <c:ser>
          <c:idx val="1"/>
          <c:order val="0"/>
          <c:tx>
            <c:v>10년하반기</c:v>
          </c:tx>
          <c:spPr>
            <a:ln w="9525">
              <a:solidFill>
                <a:schemeClr val="tx1">
                  <a:lumMod val="65000"/>
                  <a:lumOff val="35000"/>
                  <a:alpha val="76000"/>
                </a:schemeClr>
              </a:solidFill>
              <a:prstDash val="solid"/>
            </a:ln>
          </c:spPr>
          <c:marker>
            <c:symbol val="square"/>
            <c:size val="5"/>
            <c:spPr>
              <a:solidFill>
                <a:schemeClr val="tx1">
                  <a:lumMod val="65000"/>
                  <a:lumOff val="35000"/>
                </a:schemeClr>
              </a:solidFill>
              <a:ln w="9525">
                <a:solidFill>
                  <a:schemeClr val="bg1">
                    <a:alpha val="77000"/>
                  </a:schemeClr>
                </a:solidFill>
                <a:prstDash val="solid"/>
              </a:ln>
            </c:spPr>
          </c:marker>
          <c:cat>
            <c:numRef>
              <c:f>[1]시간대별투표진행상황!$D$21:$O$21</c:f>
              <c:numCache>
                <c:formatCode>General</c:formatCode>
                <c:ptCount val="12"/>
                <c:pt idx="0">
                  <c:v>0.29166666666666669</c:v>
                </c:pt>
                <c:pt idx="1">
                  <c:v>0.375</c:v>
                </c:pt>
                <c:pt idx="2">
                  <c:v>0.45833333333333331</c:v>
                </c:pt>
                <c:pt idx="3">
                  <c:v>0.5</c:v>
                </c:pt>
                <c:pt idx="4">
                  <c:v>0.54166666666666663</c:v>
                </c:pt>
                <c:pt idx="5">
                  <c:v>0.58333333333333337</c:v>
                </c:pt>
                <c:pt idx="6">
                  <c:v>0.625</c:v>
                </c:pt>
                <c:pt idx="7">
                  <c:v>0.66666666666666663</c:v>
                </c:pt>
                <c:pt idx="8">
                  <c:v>0.70833333333333337</c:v>
                </c:pt>
                <c:pt idx="9">
                  <c:v>0.75</c:v>
                </c:pt>
                <c:pt idx="10">
                  <c:v>0.79166666666666663</c:v>
                </c:pt>
                <c:pt idx="11">
                  <c:v>0.83333333333333337</c:v>
                </c:pt>
              </c:numCache>
            </c:numRef>
          </c:cat>
          <c:val>
            <c:numRef>
              <c:f>[1]시간대별투표진행상황!$D$22:$O$22</c:f>
              <c:numCache>
                <c:formatCode>General</c:formatCode>
                <c:ptCount val="12"/>
                <c:pt idx="0">
                  <c:v>1.1000000000000001</c:v>
                </c:pt>
                <c:pt idx="1">
                  <c:v>5.0999999999999996</c:v>
                </c:pt>
                <c:pt idx="2">
                  <c:v>11.4</c:v>
                </c:pt>
                <c:pt idx="3">
                  <c:v>14.3</c:v>
                </c:pt>
                <c:pt idx="4">
                  <c:v>17</c:v>
                </c:pt>
                <c:pt idx="5">
                  <c:v>19.8</c:v>
                </c:pt>
                <c:pt idx="6">
                  <c:v>21.7</c:v>
                </c:pt>
                <c:pt idx="7">
                  <c:v>23.5</c:v>
                </c:pt>
                <c:pt idx="8">
                  <c:v>25</c:v>
                </c:pt>
                <c:pt idx="9">
                  <c:v>26.7</c:v>
                </c:pt>
                <c:pt idx="10">
                  <c:v>28.5</c:v>
                </c:pt>
                <c:pt idx="11">
                  <c:v>30.9</c:v>
                </c:pt>
              </c:numCache>
            </c:numRef>
          </c:val>
          <c:smooth val="1"/>
        </c:ser>
        <c:ser>
          <c:idx val="0"/>
          <c:order val="1"/>
          <c:tx>
            <c:strRef>
              <c:f>[1]시간대별투표진행상황!$A$23:$C$23</c:f>
              <c:strCache>
                <c:ptCount val="1"/>
                <c:pt idx="0">
                  <c:v>'10. 상반기 재·보궐선거</c:v>
                </c:pt>
              </c:strCache>
            </c:strRef>
          </c:tx>
          <c:spPr>
            <a:ln w="53975" cmpd="sng">
              <a:solidFill>
                <a:srgbClr val="FF0000"/>
              </a:solidFill>
              <a:prstDash val="sysDot"/>
              <a:round/>
            </a:ln>
          </c:spPr>
          <c:marker>
            <c:symbol val="square"/>
            <c:size val="7"/>
            <c:spPr>
              <a:solidFill>
                <a:srgbClr val="FF0000">
                  <a:alpha val="91000"/>
                </a:srgbClr>
              </a:solidFill>
              <a:ln w="3175"/>
            </c:spPr>
          </c:marker>
          <c:val>
            <c:numRef>
              <c:f>[1]시간대별투표진행상황!$D$23:$O$23</c:f>
              <c:numCache>
                <c:formatCode>General</c:formatCode>
                <c:ptCount val="12"/>
                <c:pt idx="0">
                  <c:v>2.1</c:v>
                </c:pt>
                <c:pt idx="1">
                  <c:v>7.6</c:v>
                </c:pt>
                <c:pt idx="2">
                  <c:v>14.2</c:v>
                </c:pt>
                <c:pt idx="3">
                  <c:v>16.7</c:v>
                </c:pt>
                <c:pt idx="4">
                  <c:v>20</c:v>
                </c:pt>
                <c:pt idx="5">
                  <c:v>21.8</c:v>
                </c:pt>
                <c:pt idx="6">
                  <c:v>23.6</c:v>
                </c:pt>
                <c:pt idx="7">
                  <c:v>25.3</c:v>
                </c:pt>
                <c:pt idx="8">
                  <c:v>27</c:v>
                </c:pt>
                <c:pt idx="9">
                  <c:v>28.8</c:v>
                </c:pt>
                <c:pt idx="10">
                  <c:v>30.8</c:v>
                </c:pt>
                <c:pt idx="11">
                  <c:v>34.1</c:v>
                </c:pt>
              </c:numCache>
            </c:numRef>
          </c:val>
        </c:ser>
        <c:ser>
          <c:idx val="2"/>
          <c:order val="2"/>
          <c:tx>
            <c:v>09년상반기</c:v>
          </c:tx>
          <c:spPr>
            <a:ln w="9525">
              <a:solidFill>
                <a:srgbClr val="006600"/>
              </a:solidFill>
            </a:ln>
          </c:spPr>
          <c:marker>
            <c:symbol val="triangle"/>
            <c:size val="5"/>
            <c:spPr>
              <a:solidFill>
                <a:srgbClr val="00B050">
                  <a:alpha val="88000"/>
                </a:srgbClr>
              </a:solidFill>
            </c:spPr>
          </c:marker>
          <c:val>
            <c:numRef>
              <c:f>[1]시간대별투표진행상황!$D$24:$O$24</c:f>
              <c:numCache>
                <c:formatCode>General</c:formatCode>
                <c:ptCount val="12"/>
                <c:pt idx="0">
                  <c:v>2.1128148079665721</c:v>
                </c:pt>
                <c:pt idx="1">
                  <c:v>7.974453135538119</c:v>
                </c:pt>
                <c:pt idx="2">
                  <c:v>14.388904634233951</c:v>
                </c:pt>
                <c:pt idx="3">
                  <c:v>16.625543530153514</c:v>
                </c:pt>
                <c:pt idx="4">
                  <c:v>19.879601156095646</c:v>
                </c:pt>
                <c:pt idx="5">
                  <c:v>21.706726360890382</c:v>
                </c:pt>
                <c:pt idx="6">
                  <c:v>23.533851565685119</c:v>
                </c:pt>
                <c:pt idx="7">
                  <c:v>25.244541206746824</c:v>
                </c:pt>
                <c:pt idx="8">
                  <c:v>26.955230847808526</c:v>
                </c:pt>
                <c:pt idx="9">
                  <c:v>28.798345576812611</c:v>
                </c:pt>
                <c:pt idx="10">
                  <c:v>31.002853864842294</c:v>
                </c:pt>
                <c:pt idx="11">
                  <c:v>34.466594019160148</c:v>
                </c:pt>
              </c:numCache>
            </c:numRef>
          </c:val>
        </c:ser>
        <c:ser>
          <c:idx val="3"/>
          <c:order val="3"/>
          <c:tx>
            <c:v>11상반기</c:v>
          </c:tx>
          <c:spPr>
            <a:ln w="38100">
              <a:solidFill>
                <a:srgbClr val="0000FF"/>
              </a:solidFill>
            </a:ln>
          </c:spPr>
          <c:marker>
            <c:symbol val="circle"/>
            <c:size val="7"/>
            <c:spPr>
              <a:solidFill>
                <a:schemeClr val="accent4">
                  <a:lumMod val="75000"/>
                </a:schemeClr>
              </a:solidFill>
            </c:spPr>
          </c:marker>
          <c:dPt>
            <c:idx val="0"/>
            <c:marker>
              <c:spPr>
                <a:solidFill>
                  <a:srgbClr val="0000FF"/>
                </a:solidFill>
              </c:spPr>
            </c:marker>
          </c:dPt>
          <c:dPt>
            <c:idx val="1"/>
            <c:marker>
              <c:spPr>
                <a:solidFill>
                  <a:srgbClr val="0000FF"/>
                </a:solidFill>
              </c:spPr>
            </c:marker>
          </c:dPt>
          <c:dPt>
            <c:idx val="2"/>
            <c:marker>
              <c:spPr>
                <a:solidFill>
                  <a:srgbClr val="0000FF"/>
                </a:solidFill>
              </c:spPr>
            </c:marker>
          </c:dPt>
          <c:dPt>
            <c:idx val="3"/>
            <c:marker>
              <c:spPr>
                <a:solidFill>
                  <a:srgbClr val="0000FF"/>
                </a:solidFill>
              </c:spPr>
            </c:marker>
          </c:dPt>
          <c:dPt>
            <c:idx val="4"/>
            <c:marker>
              <c:spPr>
                <a:solidFill>
                  <a:srgbClr val="0000FF"/>
                </a:solidFill>
              </c:spPr>
            </c:marker>
          </c:dPt>
          <c:dPt>
            <c:idx val="5"/>
            <c:marker>
              <c:spPr>
                <a:solidFill>
                  <a:srgbClr val="0000FF"/>
                </a:solidFill>
              </c:spPr>
            </c:marker>
          </c:dPt>
          <c:dPt>
            <c:idx val="6"/>
            <c:marker>
              <c:spPr>
                <a:solidFill>
                  <a:srgbClr val="0000FF"/>
                </a:solidFill>
              </c:spPr>
            </c:marker>
          </c:dPt>
          <c:dPt>
            <c:idx val="7"/>
            <c:marker>
              <c:spPr>
                <a:solidFill>
                  <a:srgbClr val="0000FF"/>
                </a:solidFill>
              </c:spPr>
            </c:marker>
          </c:dPt>
          <c:dPt>
            <c:idx val="8"/>
            <c:marker>
              <c:spPr>
                <a:solidFill>
                  <a:srgbClr val="0000FF"/>
                </a:solidFill>
              </c:spPr>
            </c:marker>
          </c:dPt>
          <c:dPt>
            <c:idx val="9"/>
            <c:marker>
              <c:spPr>
                <a:solidFill>
                  <a:srgbClr val="0000FF"/>
                </a:solidFill>
                <a:ln>
                  <a:solidFill>
                    <a:srgbClr val="0000FF"/>
                  </a:solidFill>
                </a:ln>
              </c:spPr>
            </c:marker>
          </c:dPt>
          <c:dPt>
            <c:idx val="10"/>
            <c:marker>
              <c:spPr>
                <a:solidFill>
                  <a:srgbClr val="0000FF"/>
                </a:solidFill>
              </c:spPr>
            </c:marker>
          </c:dPt>
          <c:dPt>
            <c:idx val="11"/>
            <c:marker>
              <c:spPr>
                <a:solidFill>
                  <a:srgbClr val="0000FF"/>
                </a:solidFill>
              </c:spPr>
            </c:marker>
          </c:dPt>
          <c:val>
            <c:numRef>
              <c:f>[1]시간대별투표진행상황!$D$6:$O$6</c:f>
              <c:numCache>
                <c:formatCode>General</c:formatCode>
                <c:ptCount val="12"/>
                <c:pt idx="0">
                  <c:v>2.1</c:v>
                </c:pt>
                <c:pt idx="1">
                  <c:v>8.3000000000000007</c:v>
                </c:pt>
                <c:pt idx="2">
                  <c:v>16.600000000000001</c:v>
                </c:pt>
                <c:pt idx="3">
                  <c:v>19.7</c:v>
                </c:pt>
                <c:pt idx="4">
                  <c:v>23.7</c:v>
                </c:pt>
                <c:pt idx="5">
                  <c:v>26</c:v>
                </c:pt>
                <c:pt idx="6">
                  <c:v>28.2</c:v>
                </c:pt>
                <c:pt idx="7">
                  <c:v>30.1</c:v>
                </c:pt>
                <c:pt idx="8">
                  <c:v>32</c:v>
                </c:pt>
                <c:pt idx="9">
                  <c:v>33.799999999999997</c:v>
                </c:pt>
                <c:pt idx="10">
                  <c:v>36.1</c:v>
                </c:pt>
                <c:pt idx="11">
                  <c:v>39.4</c:v>
                </c:pt>
              </c:numCache>
            </c:numRef>
          </c:val>
        </c:ser>
        <c:marker val="1"/>
        <c:axId val="38748160"/>
        <c:axId val="38750080"/>
      </c:lineChart>
      <c:catAx>
        <c:axId val="38748160"/>
        <c:scaling>
          <c:orientation val="minMax"/>
        </c:scaling>
        <c:axPos val="b"/>
        <c:title>
          <c:tx>
            <c:rich>
              <a:bodyPr/>
              <a:lstStyle/>
              <a:p>
                <a:pPr>
                  <a:defRPr sz="1200"/>
                </a:pPr>
                <a:r>
                  <a:rPr lang="ko-KR" sz="1200" b="1" i="0" baseline="0">
                    <a:solidFill>
                      <a:srgbClr val="0E64E2"/>
                    </a:solidFill>
                  </a:rPr>
                  <a:t>＜시 </a:t>
                </a:r>
                <a:r>
                  <a:rPr lang="en-US" altLang="ko-KR" sz="1200" b="1" i="0" baseline="0">
                    <a:solidFill>
                      <a:srgbClr val="0E64E2"/>
                    </a:solidFill>
                  </a:rPr>
                  <a:t> </a:t>
                </a:r>
                <a:r>
                  <a:rPr lang="ko-KR" sz="1200" b="1" i="0" baseline="0">
                    <a:solidFill>
                      <a:srgbClr val="0E64E2"/>
                    </a:solidFill>
                  </a:rPr>
                  <a:t>간 </a:t>
                </a:r>
                <a:r>
                  <a:rPr lang="en-US" altLang="ko-KR" sz="1200" b="1" i="0" baseline="0">
                    <a:solidFill>
                      <a:srgbClr val="0E64E2"/>
                    </a:solidFill>
                  </a:rPr>
                  <a:t> </a:t>
                </a:r>
                <a:r>
                  <a:rPr lang="ko-KR" sz="1200" b="1" i="0" baseline="0">
                    <a:solidFill>
                      <a:srgbClr val="0E64E2"/>
                    </a:solidFill>
                  </a:rPr>
                  <a:t>대＞</a:t>
                </a:r>
                <a:endParaRPr lang="ko-KR" sz="1200">
                  <a:solidFill>
                    <a:srgbClr val="0E64E2"/>
                  </a:solidFill>
                </a:endParaRPr>
              </a:p>
            </c:rich>
          </c:tx>
          <c:layout>
            <c:manualLayout>
              <c:xMode val="edge"/>
              <c:yMode val="edge"/>
              <c:x val="0.43029884190075235"/>
              <c:y val="0.92021389117405106"/>
            </c:manualLayout>
          </c:layout>
          <c:spPr>
            <a:solidFill>
              <a:sysClr val="window" lastClr="FFFFFF"/>
            </a:solidFill>
          </c:spPr>
        </c:title>
        <c:numFmt formatCode="h:mm;@" sourceLinked="0"/>
        <c:majorTickMark val="in"/>
        <c:tickLblPos val="nextTo"/>
        <c:txPr>
          <a:bodyPr rot="0" vert="horz"/>
          <a:lstStyle/>
          <a:p>
            <a:pPr>
              <a:defRPr sz="1100" b="1"/>
            </a:pPr>
            <a:endParaRPr lang="ko-KR"/>
          </a:p>
        </c:txPr>
        <c:crossAx val="38750080"/>
        <c:crossesAt val="0"/>
        <c:lblAlgn val="ctr"/>
        <c:lblOffset val="100"/>
        <c:tickLblSkip val="1"/>
        <c:tickMarkSkip val="1"/>
      </c:catAx>
      <c:valAx>
        <c:axId val="38750080"/>
        <c:scaling>
          <c:orientation val="minMax"/>
          <c:max val="40"/>
          <c:min val="0"/>
        </c:scaling>
        <c:axPos val="l"/>
        <c:majorGridlines>
          <c:spPr>
            <a:ln w="3175">
              <a:solidFill>
                <a:srgbClr val="000000"/>
              </a:solidFill>
              <a:prstDash val="sysDash"/>
            </a:ln>
          </c:spPr>
        </c:majorGridlines>
        <c:title>
          <c:tx>
            <c:rich>
              <a:bodyPr rot="0" vert="wordArtVertRtl"/>
              <a:lstStyle/>
              <a:p>
                <a:pPr>
                  <a:defRPr sz="1200"/>
                </a:pPr>
                <a:r>
                  <a:rPr lang="en-US" altLang="ko-KR" sz="1200" b="1">
                    <a:solidFill>
                      <a:srgbClr val="0E64E2"/>
                    </a:solidFill>
                  </a:rPr>
                  <a:t>&lt;</a:t>
                </a:r>
                <a:r>
                  <a:rPr lang="ko-KR" altLang="en-US" sz="1200" b="1">
                    <a:solidFill>
                      <a:srgbClr val="0E64E2"/>
                    </a:solidFill>
                  </a:rPr>
                  <a:t>투표율</a:t>
                </a:r>
                <a:r>
                  <a:rPr lang="en-US" altLang="ko-KR" sz="1200" b="1">
                    <a:solidFill>
                      <a:srgbClr val="0E64E2"/>
                    </a:solidFill>
                  </a:rPr>
                  <a:t>&gt;</a:t>
                </a:r>
                <a:endParaRPr lang="ko-KR" altLang="en-US" sz="1200" b="1">
                  <a:solidFill>
                    <a:srgbClr val="0E64E2"/>
                  </a:solidFill>
                </a:endParaRPr>
              </a:p>
            </c:rich>
          </c:tx>
          <c:spPr>
            <a:noFill/>
            <a:ln w="25400">
              <a:noFill/>
            </a:ln>
          </c:spPr>
        </c:title>
        <c:numFmt formatCode="General" sourceLinked="1"/>
        <c:majorTickMark val="none"/>
        <c:tickLblPos val="nextTo"/>
        <c:spPr>
          <a:ln w="9525">
            <a:noFill/>
          </a:ln>
        </c:spPr>
        <c:txPr>
          <a:bodyPr rot="0" vert="horz"/>
          <a:lstStyle/>
          <a:p>
            <a:pPr>
              <a:defRPr sz="1000" b="1" i="0" u="none" strike="noStrike" baseline="0">
                <a:solidFill>
                  <a:srgbClr val="000000"/>
                </a:solidFill>
                <a:latin typeface="굴림"/>
                <a:ea typeface="굴림"/>
                <a:cs typeface="굴림"/>
              </a:defRPr>
            </a:pPr>
            <a:endParaRPr lang="ko-KR"/>
          </a:p>
        </c:txPr>
        <c:crossAx val="38748160"/>
        <c:crosses val="autoZero"/>
        <c:crossBetween val="midCat"/>
        <c:majorUnit val="5"/>
        <c:minorUnit val="1"/>
      </c:valAx>
      <c:spPr>
        <a:solidFill>
          <a:srgbClr val="F79646">
            <a:lumMod val="20000"/>
            <a:lumOff val="80000"/>
            <a:alpha val="38000"/>
          </a:srgbClr>
        </a:solidFill>
        <a:ln w="15875">
          <a:solidFill>
            <a:srgbClr val="000000">
              <a:alpha val="83000"/>
            </a:srgbClr>
          </a:solidFill>
          <a:prstDash val="solid"/>
        </a:ln>
      </c:spPr>
    </c:plotArea>
    <c:plotVisOnly val="1"/>
    <c:dispBlanksAs val="gap"/>
  </c:chart>
  <c:spPr>
    <a:solidFill>
      <a:srgbClr val="FFFFFF"/>
    </a:solidFill>
    <a:ln w="9525">
      <a:noFill/>
    </a:ln>
  </c:spPr>
  <c:txPr>
    <a:bodyPr/>
    <a:lstStyle/>
    <a:p>
      <a:pPr>
        <a:defRPr sz="1200" b="0" i="0" u="none" strike="noStrike" baseline="0">
          <a:solidFill>
            <a:srgbClr val="000000"/>
          </a:solidFill>
          <a:latin typeface="돋움"/>
          <a:ea typeface="돋움"/>
          <a:cs typeface="돋움"/>
        </a:defRPr>
      </a:pPr>
      <a:endParaRPr lang="ko-KR"/>
    </a:p>
  </c:txPr>
  <c:printSettings>
    <c:headerFooter alignWithMargins="0"/>
    <c:pageMargins b="1" l="0.75000000000000433" r="0.75000000000000433" t="1" header="0.5" footer="0.5"/>
    <c:pageSetup paperSize="9" orientation="landscape"/>
  </c:printSettings>
  <c:userShapes r:id="rId1"/>
</c:chartSpace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476250</xdr:colOff>
      <xdr:row>1</xdr:row>
      <xdr:rowOff>0</xdr:rowOff>
    </xdr:from>
    <xdr:to>
      <xdr:col>8</xdr:col>
      <xdr:colOff>123825</xdr:colOff>
      <xdr:row>1</xdr:row>
      <xdr:rowOff>76200</xdr:rowOff>
    </xdr:to>
    <xdr:sp macro="" textlink="">
      <xdr:nvSpPr>
        <xdr:cNvPr id="2049" name="Rectangle 1"/>
        <xdr:cNvSpPr>
          <a:spLocks noChangeArrowheads="1"/>
        </xdr:cNvSpPr>
      </xdr:nvSpPr>
      <xdr:spPr bwMode="auto">
        <a:xfrm>
          <a:off x="476250" y="342900"/>
          <a:ext cx="6038850" cy="76200"/>
        </a:xfrm>
        <a:prstGeom prst="rect">
          <a:avLst/>
        </a:prstGeom>
        <a:solidFill>
          <a:srgbClr val="C0C0C0"/>
        </a:solidFill>
        <a:ln w="9525">
          <a:noFill/>
          <a:miter lim="800000"/>
          <a:headEnd/>
          <a:tailEnd/>
        </a:ln>
      </xdr:spPr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25</xdr:row>
      <xdr:rowOff>57150</xdr:rowOff>
    </xdr:from>
    <xdr:to>
      <xdr:col>16</xdr:col>
      <xdr:colOff>666750</xdr:colOff>
      <xdr:row>47</xdr:row>
      <xdr:rowOff>161925</xdr:rowOff>
    </xdr:to>
    <xdr:graphicFrame macro="">
      <xdr:nvGraphicFramePr>
        <xdr:cNvPr id="3073" name="Chart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16</xdr:col>
      <xdr:colOff>22453</xdr:colOff>
      <xdr:row>28</xdr:row>
      <xdr:rowOff>121432</xdr:rowOff>
    </xdr:from>
    <xdr:to>
      <xdr:col>16</xdr:col>
      <xdr:colOff>584638</xdr:colOff>
      <xdr:row>29</xdr:row>
      <xdr:rowOff>140113</xdr:rowOff>
    </xdr:to>
    <xdr:sp macro="" textlink="">
      <xdr:nvSpPr>
        <xdr:cNvPr id="5" name="Rectangle 2"/>
        <xdr:cNvSpPr>
          <a:spLocks noChangeArrowheads="1"/>
        </xdr:cNvSpPr>
      </xdr:nvSpPr>
      <xdr:spPr bwMode="auto">
        <a:xfrm>
          <a:off x="6880453" y="6808639"/>
          <a:ext cx="562185" cy="189474"/>
        </a:xfrm>
        <a:prstGeom prst="rect">
          <a:avLst/>
        </a:prstGeom>
        <a:solidFill>
          <a:schemeClr val="bg1"/>
        </a:solidFill>
        <a:ln w="9525" cap="rnd">
          <a:solidFill>
            <a:srgbClr val="00B050"/>
          </a:solidFill>
          <a:prstDash val="solid"/>
          <a:miter lim="800000"/>
          <a:headEnd/>
          <a:tailEnd/>
        </a:ln>
      </xdr:spPr>
      <xdr:txBody>
        <a:bodyPr vertOverflow="clip" wrap="square" lIns="27432" tIns="0" rIns="27432" bIns="0" anchor="ctr" anchorCtr="0" upright="1"/>
        <a:lstStyle/>
        <a:p>
          <a:pPr algn="ctr" rtl="1">
            <a:defRPr sz="1000"/>
          </a:pPr>
          <a:r>
            <a:rPr lang="en-US" altLang="ko-KR" sz="800" b="1" i="0" strike="noStrike">
              <a:solidFill>
                <a:srgbClr val="00B050"/>
              </a:solidFill>
              <a:latin typeface="돋움"/>
              <a:ea typeface="돋움"/>
            </a:rPr>
            <a:t>09.</a:t>
          </a:r>
          <a:r>
            <a:rPr lang="ko-KR" altLang="en-US" sz="800" b="1" i="0" strike="noStrike">
              <a:solidFill>
                <a:srgbClr val="00B050"/>
              </a:solidFill>
              <a:latin typeface="돋움"/>
              <a:ea typeface="돋움"/>
            </a:rPr>
            <a:t>상반기</a:t>
          </a:r>
        </a:p>
      </xdr:txBody>
    </xdr:sp>
    <xdr:clientData/>
  </xdr:twoCellAnchor>
</xdr:wsDr>
</file>

<file path=xl/drawings/drawing3.xml><?xml version="1.0" encoding="utf-8"?>
<c:userShapes xmlns:c="http://schemas.openxmlformats.org/drawingml/2006/chart">
  <cdr:relSizeAnchor xmlns:cdr="http://schemas.openxmlformats.org/drawingml/2006/chartDrawing">
    <cdr:from>
      <cdr:x>0.9139</cdr:x>
      <cdr:y>0.26651</cdr:y>
    </cdr:from>
    <cdr:to>
      <cdr:x>0.98921</cdr:x>
      <cdr:y>0.31626</cdr:y>
    </cdr:to>
    <cdr:sp macro="" textlink="">
      <cdr:nvSpPr>
        <cdr:cNvPr id="22529" name="Rectangle 1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6876869" y="1016389"/>
          <a:ext cx="566689" cy="189716"/>
        </a:xfrm>
        <a:prstGeom xmlns:a="http://schemas.openxmlformats.org/drawingml/2006/main" prst="rect">
          <a:avLst/>
        </a:prstGeom>
        <a:solidFill xmlns:a="http://schemas.openxmlformats.org/drawingml/2006/main">
          <a:schemeClr val="bg1">
            <a:alpha val="40000"/>
          </a:schemeClr>
        </a:solidFill>
        <a:ln xmlns:a="http://schemas.openxmlformats.org/drawingml/2006/main" w="9525" cap="rnd">
          <a:solidFill>
            <a:srgbClr val="000000"/>
          </a:solidFill>
          <a:prstDash val="solid"/>
          <a:miter lim="800000"/>
          <a:headEnd/>
          <a:tailEnd/>
        </a:ln>
      </cdr:spPr>
      <cdr:txBody>
        <a:bodyPr xmlns:a="http://schemas.openxmlformats.org/drawingml/2006/main" vertOverflow="clip" wrap="square" lIns="27432" tIns="0" rIns="27432" bIns="0" anchor="ctr" anchorCtr="0" upright="1"/>
        <a:lstStyle xmlns:a="http://schemas.openxmlformats.org/drawingml/2006/main"/>
        <a:p xmlns:a="http://schemas.openxmlformats.org/drawingml/2006/main">
          <a:pPr algn="ctr" rtl="1">
            <a:defRPr sz="1000"/>
          </a:pPr>
          <a:r>
            <a:rPr lang="en-US" altLang="ko-KR" sz="800" b="1" i="0" strike="noStrike">
              <a:solidFill>
                <a:srgbClr val="000000"/>
              </a:solidFill>
              <a:latin typeface="돋움"/>
              <a:ea typeface="돋움"/>
            </a:rPr>
            <a:t>10.</a:t>
          </a:r>
          <a:r>
            <a:rPr lang="ko-KR" altLang="en-US" sz="800" b="1" i="0" strike="noStrike">
              <a:solidFill>
                <a:srgbClr val="000000"/>
              </a:solidFill>
              <a:latin typeface="돋움"/>
              <a:ea typeface="돋움"/>
            </a:rPr>
            <a:t>하반기</a:t>
          </a:r>
        </a:p>
      </cdr:txBody>
    </cdr:sp>
  </cdr:relSizeAnchor>
  <cdr:relSizeAnchor xmlns:cdr="http://schemas.openxmlformats.org/drawingml/2006/chartDrawing">
    <cdr:from>
      <cdr:x>0.9139</cdr:x>
      <cdr:y>0.20257</cdr:y>
    </cdr:from>
    <cdr:to>
      <cdr:x>0.98942</cdr:x>
      <cdr:y>0.25426</cdr:y>
    </cdr:to>
    <cdr:sp macro="" textlink="">
      <cdr:nvSpPr>
        <cdr:cNvPr id="22530" name="Rectangle 2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6876869" y="772554"/>
          <a:ext cx="568269" cy="197118"/>
        </a:xfrm>
        <a:prstGeom xmlns:a="http://schemas.openxmlformats.org/drawingml/2006/main" prst="rect">
          <a:avLst/>
        </a:prstGeom>
        <a:solidFill xmlns:a="http://schemas.openxmlformats.org/drawingml/2006/main">
          <a:schemeClr val="bg1"/>
        </a:solidFill>
        <a:ln xmlns:a="http://schemas.openxmlformats.org/drawingml/2006/main" w="9525" cap="rnd">
          <a:solidFill>
            <a:srgbClr val="FF0000"/>
          </a:solidFill>
          <a:prstDash val="sysDash"/>
          <a:miter lim="800000"/>
          <a:headEnd/>
          <a:tailEnd/>
        </a:ln>
      </cdr:spPr>
      <cdr:txBody>
        <a:bodyPr xmlns:a="http://schemas.openxmlformats.org/drawingml/2006/main" vertOverflow="clip" wrap="square" lIns="27432" tIns="0" rIns="27432" bIns="0" anchor="ctr" anchorCtr="0" upright="1"/>
        <a:lstStyle xmlns:a="http://schemas.openxmlformats.org/drawingml/2006/main"/>
        <a:p xmlns:a="http://schemas.openxmlformats.org/drawingml/2006/main">
          <a:pPr algn="ctr" rtl="1">
            <a:defRPr sz="1000"/>
          </a:pPr>
          <a:r>
            <a:rPr lang="en-US" altLang="ko-KR" sz="800" b="1" i="0" strike="noStrike">
              <a:solidFill>
                <a:srgbClr val="FF0000"/>
              </a:solidFill>
              <a:latin typeface="돋움"/>
              <a:ea typeface="돋움"/>
            </a:rPr>
            <a:t>10.</a:t>
          </a:r>
          <a:r>
            <a:rPr lang="ko-KR" altLang="en-US" sz="800" b="1" i="0" strike="noStrike">
              <a:solidFill>
                <a:srgbClr val="FF0000"/>
              </a:solidFill>
              <a:latin typeface="돋움"/>
              <a:ea typeface="돋움"/>
            </a:rPr>
            <a:t>상반기</a:t>
          </a:r>
        </a:p>
      </cdr:txBody>
    </cdr:sp>
  </cdr:relSizeAnchor>
  <cdr:relSizeAnchor xmlns:cdr="http://schemas.openxmlformats.org/drawingml/2006/chartDrawing">
    <cdr:from>
      <cdr:x>0.91328</cdr:x>
      <cdr:y>0.06446</cdr:y>
    </cdr:from>
    <cdr:to>
      <cdr:x>0.98821</cdr:x>
      <cdr:y>0.11156</cdr:y>
    </cdr:to>
    <cdr:sp macro="" textlink="">
      <cdr:nvSpPr>
        <cdr:cNvPr id="22531" name="Rectangle 3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6872204" y="245814"/>
          <a:ext cx="563865" cy="179625"/>
        </a:xfrm>
        <a:prstGeom xmlns:a="http://schemas.openxmlformats.org/drawingml/2006/main" prst="rect">
          <a:avLst/>
        </a:prstGeom>
        <a:solidFill xmlns:a="http://schemas.openxmlformats.org/drawingml/2006/main">
          <a:schemeClr val="bg1">
            <a:alpha val="29000"/>
          </a:schemeClr>
        </a:solidFill>
        <a:ln xmlns:a="http://schemas.openxmlformats.org/drawingml/2006/main" w="9525" cap="rnd">
          <a:solidFill>
            <a:srgbClr val="0000FF"/>
          </a:solidFill>
          <a:prstDash val="solid"/>
          <a:miter lim="800000"/>
          <a:headEnd/>
          <a:tailEnd/>
        </a:ln>
      </cdr:spPr>
      <cdr:txBody>
        <a:bodyPr xmlns:a="http://schemas.openxmlformats.org/drawingml/2006/main" vertOverflow="clip" wrap="square" lIns="27432" tIns="0" rIns="27432" bIns="0" anchor="ctr" anchorCtr="0" upright="1">
          <a:noAutofit/>
        </a:bodyPr>
        <a:lstStyle xmlns:a="http://schemas.openxmlformats.org/drawingml/2006/main"/>
        <a:p xmlns:a="http://schemas.openxmlformats.org/drawingml/2006/main">
          <a:pPr algn="ctr" rtl="1">
            <a:defRPr sz="1000"/>
          </a:pPr>
          <a:r>
            <a:rPr lang="en-US" altLang="ko-KR" sz="800" b="1" i="0" strike="noStrike">
              <a:solidFill>
                <a:srgbClr val="0000FF"/>
              </a:solidFill>
              <a:latin typeface="돋움"/>
              <a:ea typeface="돋움"/>
            </a:rPr>
            <a:t>11.</a:t>
          </a:r>
          <a:r>
            <a:rPr lang="ko-KR" altLang="en-US" sz="800" b="1" i="0" strike="noStrike">
              <a:solidFill>
                <a:srgbClr val="0000FF"/>
              </a:solidFill>
              <a:latin typeface="돋움"/>
              <a:ea typeface="돋움"/>
            </a:rPr>
            <a:t>상반기</a:t>
          </a:r>
        </a:p>
      </cdr:txBody>
    </cdr:sp>
  </cdr:relSizeAnchor>
</c:userShape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&#53804;&#54364;&#51652;&#54665;&#49345;&#54889;/&#53804;&#54364;&#51652;&#54665;&#49345;&#54889;(2011.%204.%2027)_20&#49884;%20&#51104;&#51221;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시간대별투표진행상황"/>
    </sheetNames>
    <sheetDataSet>
      <sheetData sheetId="0">
        <row r="6">
          <cell r="D6">
            <v>2.1</v>
          </cell>
          <cell r="E6">
            <v>8.3000000000000007</v>
          </cell>
          <cell r="F6">
            <v>16.600000000000001</v>
          </cell>
          <cell r="G6">
            <v>19.7</v>
          </cell>
          <cell r="H6">
            <v>23.7</v>
          </cell>
          <cell r="I6">
            <v>26</v>
          </cell>
          <cell r="J6">
            <v>28.2</v>
          </cell>
          <cell r="K6">
            <v>30.1</v>
          </cell>
          <cell r="L6">
            <v>32</v>
          </cell>
          <cell r="M6">
            <v>33.799999999999997</v>
          </cell>
          <cell r="N6">
            <v>36.1</v>
          </cell>
          <cell r="O6">
            <v>39.4</v>
          </cell>
        </row>
        <row r="21">
          <cell r="D21">
            <v>0.29166666666666669</v>
          </cell>
          <cell r="E21">
            <v>0.375</v>
          </cell>
          <cell r="F21">
            <v>0.45833333333333331</v>
          </cell>
          <cell r="G21">
            <v>0.5</v>
          </cell>
          <cell r="H21">
            <v>0.54166666666666663</v>
          </cell>
          <cell r="I21">
            <v>0.58333333333333337</v>
          </cell>
          <cell r="J21">
            <v>0.625</v>
          </cell>
          <cell r="K21">
            <v>0.66666666666666663</v>
          </cell>
          <cell r="L21">
            <v>0.70833333333333337</v>
          </cell>
          <cell r="M21">
            <v>0.75</v>
          </cell>
          <cell r="N21">
            <v>0.79166666666666663</v>
          </cell>
          <cell r="O21">
            <v>0.83333333333333337</v>
          </cell>
        </row>
        <row r="22">
          <cell r="D22">
            <v>1.1000000000000001</v>
          </cell>
          <cell r="E22">
            <v>5.0999999999999996</v>
          </cell>
          <cell r="F22">
            <v>11.4</v>
          </cell>
          <cell r="G22">
            <v>14.3</v>
          </cell>
          <cell r="H22">
            <v>17</v>
          </cell>
          <cell r="I22">
            <v>19.8</v>
          </cell>
          <cell r="J22">
            <v>21.7</v>
          </cell>
          <cell r="K22">
            <v>23.5</v>
          </cell>
          <cell r="L22">
            <v>25</v>
          </cell>
          <cell r="M22">
            <v>26.7</v>
          </cell>
          <cell r="N22">
            <v>28.5</v>
          </cell>
          <cell r="O22">
            <v>30.9</v>
          </cell>
        </row>
        <row r="23">
          <cell r="A23" t="str">
            <v>'10. 상반기 재·보궐선거</v>
          </cell>
          <cell r="D23">
            <v>2.1</v>
          </cell>
          <cell r="E23">
            <v>7.6</v>
          </cell>
          <cell r="F23">
            <v>14.2</v>
          </cell>
          <cell r="G23">
            <v>16.7</v>
          </cell>
          <cell r="H23">
            <v>20</v>
          </cell>
          <cell r="I23">
            <v>21.8</v>
          </cell>
          <cell r="J23">
            <v>23.6</v>
          </cell>
          <cell r="K23">
            <v>25.3</v>
          </cell>
          <cell r="L23">
            <v>27</v>
          </cell>
          <cell r="M23">
            <v>28.8</v>
          </cell>
          <cell r="N23">
            <v>30.8</v>
          </cell>
          <cell r="O23">
            <v>34.1</v>
          </cell>
        </row>
        <row r="24">
          <cell r="D24">
            <v>2.1128148079665721</v>
          </cell>
          <cell r="E24">
            <v>7.974453135538119</v>
          </cell>
          <cell r="F24">
            <v>14.388904634233951</v>
          </cell>
          <cell r="G24">
            <v>16.625543530153514</v>
          </cell>
          <cell r="H24">
            <v>19.879601156095646</v>
          </cell>
          <cell r="I24">
            <v>21.706726360890382</v>
          </cell>
          <cell r="J24">
            <v>23.533851565685119</v>
          </cell>
          <cell r="K24">
            <v>25.244541206746824</v>
          </cell>
          <cell r="L24">
            <v>26.955230847808526</v>
          </cell>
          <cell r="M24">
            <v>28.798345576812611</v>
          </cell>
          <cell r="N24">
            <v>31.002853864842294</v>
          </cell>
          <cell r="O24">
            <v>34.466594019160148</v>
          </cell>
        </row>
      </sheetData>
    </sheetDataSet>
  </externalBook>
</externalLink>
</file>

<file path=xl/theme/_rels/theme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theme/theme1.xml><?xml version="1.0" encoding="utf-8"?>
<a:theme xmlns:a="http://schemas.openxmlformats.org/drawingml/2006/main" name="보자기">
  <a:themeElements>
    <a:clrScheme name="보자기">
      <a:dk1>
        <a:sysClr val="windowText" lastClr="000000"/>
      </a:dk1>
      <a:lt1>
        <a:sysClr val="window" lastClr="FFFFFF"/>
      </a:lt1>
      <a:dk2>
        <a:srgbClr val="006270"/>
      </a:dk2>
      <a:lt2>
        <a:srgbClr val="FBFEC6"/>
      </a:lt2>
      <a:accent1>
        <a:srgbClr val="A0C435"/>
      </a:accent1>
      <a:accent2>
        <a:srgbClr val="F29F26"/>
      </a:accent2>
      <a:accent3>
        <a:srgbClr val="08BBDB"/>
      </a:accent3>
      <a:accent4>
        <a:srgbClr val="687CDD"/>
      </a:accent4>
      <a:accent5>
        <a:srgbClr val="28C874"/>
      </a:accent5>
      <a:accent6>
        <a:srgbClr val="E47963"/>
      </a:accent6>
      <a:hlink>
        <a:srgbClr val="64C143"/>
      </a:hlink>
      <a:folHlink>
        <a:srgbClr val="9A9A9A"/>
      </a:folHlink>
    </a:clrScheme>
    <a:fontScheme name="보자기">
      <a:majorFont>
        <a:latin typeface="Lucida Sans"/>
        <a:ea typeface=""/>
        <a:cs typeface=""/>
        <a:font script="Grek" typeface="Arial"/>
        <a:font script="Cyrl" typeface="Arial"/>
        <a:font script="Jpan" typeface="HGP明朝E"/>
        <a:font script="Hang" typeface="HY견고딕"/>
        <a:font script="Hans" typeface="华文楷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ajorFont>
      <a:minorFont>
        <a:latin typeface="Lucida Sans"/>
        <a:ea typeface=""/>
        <a:cs typeface=""/>
        <a:font script="Grek" typeface="Arial"/>
        <a:font script="Cyrl" typeface="Arial"/>
        <a:font script="Jpan" typeface="HGP明朝E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보자기">
      <a:fillStyleLst>
        <a:solidFill>
          <a:schemeClr val="phClr">
            <a:tint val="100000"/>
            <a:shade val="100000"/>
            <a:hueMod val="100000"/>
            <a:satMod val="100000"/>
          </a:schemeClr>
        </a:solidFill>
        <a:gradFill rotWithShape="1">
          <a:gsLst>
            <a:gs pos="0">
              <a:schemeClr val="phClr">
                <a:tint val="45000"/>
                <a:shade val="95000"/>
                <a:hueMod val="100000"/>
                <a:satMod val="100000"/>
              </a:schemeClr>
            </a:gs>
            <a:gs pos="50000">
              <a:schemeClr val="phClr">
                <a:tint val="80000"/>
                <a:shade val="100000"/>
                <a:hueMod val="100000"/>
                <a:satMod val="100000"/>
              </a:schemeClr>
            </a:gs>
          </a:gsLst>
          <a:lin ang="2700000" scaled="1"/>
        </a:gradFill>
        <a:gradFill rotWithShape="1">
          <a:gsLst>
            <a:gs pos="50000">
              <a:schemeClr val="phClr">
                <a:tint val="100000"/>
                <a:shade val="50000"/>
                <a:hueMod val="100000"/>
                <a:satMod val="100000"/>
              </a:schemeClr>
            </a:gs>
            <a:gs pos="100000">
              <a:schemeClr val="phClr">
                <a:tint val="75000"/>
                <a:shade val="100000"/>
                <a:hueMod val="100000"/>
                <a:satMod val="100000"/>
              </a:schemeClr>
            </a:gs>
          </a:gsLst>
          <a:lin ang="13500000" scaled="1"/>
        </a:gradFill>
      </a:fillStyleLst>
      <a:lnStyleLst>
        <a:ln w="3175" cap="flat" cmpd="sng" algn="ctr">
          <a:solidFill>
            <a:schemeClr val="phClr"/>
          </a:solidFill>
          <a:prstDash val="solid"/>
        </a:ln>
        <a:ln w="22225" cap="flat" cmpd="sng" algn="ctr">
          <a:solidFill>
            <a:schemeClr val="phClr"/>
          </a:solidFill>
          <a:prstDash val="solid"/>
        </a:ln>
        <a:ln w="3175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76200" dist="38100" dir="2400000" algn="br">
              <a:srgbClr val="000000">
                <a:alpha val="70588"/>
              </a:srgbClr>
            </a:outerShdw>
          </a:effectLst>
        </a:effectStyle>
        <a:effectStyle>
          <a:effectLst>
            <a:outerShdw blurRad="63500" dist="50800" dir="2400000" sx="96000" sy="96000">
              <a:srgbClr val="000000">
                <a:alpha val="78431"/>
              </a:srgbClr>
            </a:outerShdw>
          </a:effectLst>
          <a:scene3d>
            <a:camera prst="orthographicFront" fov="0">
              <a:rot lat="0" lon="0" rev="0"/>
            </a:camera>
            <a:lightRig rig="twoPt" dir="l">
              <a:rot lat="0" lon="600000" rev="5100000"/>
            </a:lightRig>
          </a:scene3d>
          <a:sp3d prstMaterial="plastic">
            <a:bevelT w="38100" h="25400"/>
            <a:contourClr>
              <a:srgbClr val="FFFFFF">
                <a:alpha val="0"/>
              </a:srgbClr>
            </a:contourClr>
          </a:sp3d>
        </a:effectStyle>
        <a:effectStyle>
          <a:effectLst>
            <a:outerShdw blurRad="63500" dist="63500" dir="600000" sx="96000" sy="96000">
              <a:srgbClr val="0F0F0F">
                <a:alpha val="78431"/>
              </a:srgbClr>
            </a:outerShdw>
          </a:effectLst>
          <a:scene3d>
            <a:camera prst="orthographicFront" fov="0">
              <a:rot lat="0" lon="0" rev="0"/>
            </a:camera>
            <a:lightRig rig="twoPt" dir="t">
              <a:rot lat="0" lon="600000" rev="5100000"/>
            </a:lightRig>
          </a:scene3d>
          <a:sp3d prstMaterial="plastic">
            <a:bevelT w="114300" h="114300"/>
            <a:contourClr>
              <a:srgbClr val="FFFFFF">
                <a:alpha val="0"/>
              </a:srgbClr>
            </a:contourClr>
          </a:sp3d>
        </a:effectStyle>
      </a:effectStyleLst>
      <a:bgFillStyleLst>
        <a:solidFill>
          <a:schemeClr val="phClr">
            <a:tint val="100000"/>
            <a:shade val="100000"/>
            <a:hueMod val="100000"/>
            <a:satMod val="100000"/>
          </a:schemeClr>
        </a:solidFill>
        <a:gradFill rotWithShape="1">
          <a:gsLst>
            <a:gs pos="0">
              <a:schemeClr val="phClr">
                <a:tint val="100000"/>
                <a:shade val="100000"/>
                <a:hueMod val="100000"/>
                <a:satMod val="100000"/>
              </a:schemeClr>
            </a:gs>
            <a:gs pos="100000">
              <a:schemeClr val="phClr">
                <a:tint val="100000"/>
                <a:shade val="45000"/>
                <a:hueMod val="100000"/>
                <a:satMod val="100000"/>
              </a:schemeClr>
            </a:gs>
          </a:gsLst>
          <a:path path="circle">
            <a:fillToRect l="50000" t="50000" r="50000" b="50000"/>
          </a:path>
        </a:gradFill>
        <a:blipFill>
          <a:blip xmlns:r="http://schemas.openxmlformats.org/officeDocument/2006/relationships" r:embed="rId1">
            <a:duotone>
              <a:schemeClr val="phClr">
                <a:tint val="100000"/>
                <a:shade val="47000"/>
                <a:hueMod val="100000"/>
                <a:satMod val="100000"/>
              </a:schemeClr>
              <a:schemeClr val="phClr">
                <a:tint val="70000"/>
                <a:shade val="100000"/>
                <a:hueMod val="100000"/>
                <a:satMod val="100000"/>
              </a:schemeClr>
            </a:duotone>
          </a:blip>
          <a:stretch>
            <a:fillRect/>
          </a:stretch>
        </a:blip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sheetPr enableFormatConditionsCalculation="0">
    <tabColor indexed="47"/>
  </sheetPr>
  <dimension ref="A1:I123"/>
  <sheetViews>
    <sheetView tabSelected="1" view="pageBreakPreview" zoomScale="115" zoomScaleSheetLayoutView="115" workbookViewId="0">
      <selection sqref="A1:I1"/>
    </sheetView>
  </sheetViews>
  <sheetFormatPr defaultRowHeight="13.5"/>
  <cols>
    <col min="1" max="1" width="7.6640625" style="29" customWidth="1"/>
    <col min="2" max="2" width="5.88671875" style="29" customWidth="1"/>
    <col min="3" max="3" width="11.77734375" style="1" customWidth="1"/>
    <col min="4" max="4" width="11.5546875" style="1" customWidth="1"/>
    <col min="5" max="6" width="9.5546875" style="1" customWidth="1"/>
    <col min="7" max="7" width="9.33203125" style="1" customWidth="1"/>
    <col min="8" max="8" width="9.21875" style="1" customWidth="1"/>
    <col min="9" max="9" width="6.21875" style="1" customWidth="1"/>
    <col min="10" max="16384" width="8.88671875" style="1"/>
  </cols>
  <sheetData>
    <row r="1" spans="1:9" ht="27">
      <c r="A1" s="339" t="s">
        <v>77</v>
      </c>
      <c r="B1" s="339"/>
      <c r="C1" s="339"/>
      <c r="D1" s="339"/>
      <c r="E1" s="339"/>
      <c r="F1" s="339"/>
      <c r="G1" s="339"/>
      <c r="H1" s="339"/>
      <c r="I1" s="339"/>
    </row>
    <row r="2" spans="1:9" ht="24" customHeight="1"/>
    <row r="3" spans="1:9" ht="27.95" customHeight="1">
      <c r="A3" s="30" t="s">
        <v>74</v>
      </c>
      <c r="B3" s="31"/>
    </row>
    <row r="4" spans="1:9" s="29" customFormat="1" ht="35.1" customHeight="1" thickBot="1">
      <c r="A4" s="32" t="s">
        <v>25</v>
      </c>
      <c r="B4" s="33" t="s">
        <v>26</v>
      </c>
      <c r="C4" s="33" t="s">
        <v>9</v>
      </c>
      <c r="D4" s="33" t="s">
        <v>1</v>
      </c>
      <c r="E4" s="33" t="s">
        <v>2</v>
      </c>
      <c r="F4" s="33" t="s">
        <v>3</v>
      </c>
      <c r="G4" s="345" t="s">
        <v>4</v>
      </c>
      <c r="H4" s="345"/>
      <c r="I4" s="34" t="s">
        <v>27</v>
      </c>
    </row>
    <row r="5" spans="1:9" ht="28.5" customHeight="1" thickTop="1">
      <c r="A5" s="342" t="s">
        <v>5</v>
      </c>
      <c r="B5" s="343"/>
      <c r="C5" s="344"/>
      <c r="D5" s="35">
        <f>SUM(D6:D17)</f>
        <v>135</v>
      </c>
      <c r="E5" s="35">
        <f>SUM(E6:E17)</f>
        <v>1</v>
      </c>
      <c r="F5" s="35">
        <f>SUM(F6:F17)</f>
        <v>134</v>
      </c>
      <c r="G5" s="346" t="s">
        <v>125</v>
      </c>
      <c r="H5" s="347"/>
      <c r="I5" s="36"/>
    </row>
    <row r="6" spans="1:9" ht="28.5" customHeight="1">
      <c r="A6" s="307" t="s">
        <v>327</v>
      </c>
      <c r="B6" s="150" t="s">
        <v>31</v>
      </c>
      <c r="C6" s="151" t="s">
        <v>328</v>
      </c>
      <c r="D6" s="38">
        <v>3</v>
      </c>
      <c r="E6" s="38">
        <v>0</v>
      </c>
      <c r="F6" s="38">
        <f>D6-E6</f>
        <v>3</v>
      </c>
      <c r="G6" s="333" t="s">
        <v>330</v>
      </c>
      <c r="H6" s="319"/>
      <c r="I6" s="39"/>
    </row>
    <row r="7" spans="1:9" ht="28.5" customHeight="1">
      <c r="A7" s="308"/>
      <c r="B7" s="150" t="s">
        <v>36</v>
      </c>
      <c r="C7" s="37" t="s">
        <v>61</v>
      </c>
      <c r="D7" s="38">
        <v>7</v>
      </c>
      <c r="E7" s="38">
        <v>0</v>
      </c>
      <c r="F7" s="38">
        <f>D7-E7</f>
        <v>7</v>
      </c>
      <c r="G7" s="318" t="s">
        <v>331</v>
      </c>
      <c r="H7" s="319"/>
      <c r="I7" s="39"/>
    </row>
    <row r="8" spans="1:9" ht="28.5" customHeight="1">
      <c r="A8" s="309"/>
      <c r="B8" s="150" t="s">
        <v>62</v>
      </c>
      <c r="C8" s="37" t="s">
        <v>63</v>
      </c>
      <c r="D8" s="38">
        <v>2</v>
      </c>
      <c r="E8" s="38">
        <v>0</v>
      </c>
      <c r="F8" s="38">
        <f>D8-E8</f>
        <v>2</v>
      </c>
      <c r="G8" s="318" t="s">
        <v>332</v>
      </c>
      <c r="H8" s="319"/>
      <c r="I8" s="39"/>
    </row>
    <row r="9" spans="1:9" ht="28.5" customHeight="1">
      <c r="A9" s="83" t="s">
        <v>64</v>
      </c>
      <c r="B9" s="150" t="s">
        <v>35</v>
      </c>
      <c r="C9" s="150" t="s">
        <v>76</v>
      </c>
      <c r="D9" s="38">
        <v>3</v>
      </c>
      <c r="E9" s="38">
        <v>0</v>
      </c>
      <c r="F9" s="38">
        <f t="shared" ref="F9:F17" si="0">D9-E9</f>
        <v>3</v>
      </c>
      <c r="G9" s="313" t="s">
        <v>330</v>
      </c>
      <c r="H9" s="314"/>
      <c r="I9" s="39"/>
    </row>
    <row r="10" spans="1:9" ht="28.5" customHeight="1">
      <c r="A10" s="310" t="s">
        <v>47</v>
      </c>
      <c r="B10" s="150" t="s">
        <v>65</v>
      </c>
      <c r="C10" s="150" t="s">
        <v>66</v>
      </c>
      <c r="D10" s="38">
        <v>2</v>
      </c>
      <c r="E10" s="38">
        <v>0</v>
      </c>
      <c r="F10" s="38">
        <f t="shared" si="0"/>
        <v>2</v>
      </c>
      <c r="G10" s="313" t="s">
        <v>332</v>
      </c>
      <c r="H10" s="314"/>
      <c r="I10" s="39"/>
    </row>
    <row r="11" spans="1:9" ht="28.5" customHeight="1">
      <c r="A11" s="311"/>
      <c r="B11" s="315" t="s">
        <v>0</v>
      </c>
      <c r="C11" s="150" t="s">
        <v>66</v>
      </c>
      <c r="D11" s="38">
        <v>2</v>
      </c>
      <c r="E11" s="38">
        <v>0</v>
      </c>
      <c r="F11" s="38">
        <f t="shared" si="0"/>
        <v>2</v>
      </c>
      <c r="G11" s="313" t="s">
        <v>332</v>
      </c>
      <c r="H11" s="314"/>
      <c r="I11" s="39"/>
    </row>
    <row r="12" spans="1:9" ht="28.5" customHeight="1">
      <c r="A12" s="311"/>
      <c r="B12" s="316"/>
      <c r="C12" s="150" t="s">
        <v>67</v>
      </c>
      <c r="D12" s="38">
        <v>4</v>
      </c>
      <c r="E12" s="38">
        <v>0</v>
      </c>
      <c r="F12" s="38">
        <f t="shared" si="0"/>
        <v>4</v>
      </c>
      <c r="G12" s="313" t="s">
        <v>333</v>
      </c>
      <c r="H12" s="314"/>
      <c r="I12" s="39"/>
    </row>
    <row r="13" spans="1:9" ht="28.5" customHeight="1">
      <c r="A13" s="311"/>
      <c r="B13" s="150" t="s">
        <v>35</v>
      </c>
      <c r="C13" s="150" t="s">
        <v>68</v>
      </c>
      <c r="D13" s="38">
        <v>4</v>
      </c>
      <c r="E13" s="38">
        <v>0</v>
      </c>
      <c r="F13" s="38">
        <f t="shared" si="0"/>
        <v>4</v>
      </c>
      <c r="G13" s="313" t="s">
        <v>333</v>
      </c>
      <c r="H13" s="314"/>
      <c r="I13" s="39"/>
    </row>
    <row r="14" spans="1:9" ht="28.5" customHeight="1">
      <c r="A14" s="311"/>
      <c r="B14" s="150" t="s">
        <v>69</v>
      </c>
      <c r="C14" s="150" t="s">
        <v>70</v>
      </c>
      <c r="D14" s="38">
        <v>4</v>
      </c>
      <c r="E14" s="38">
        <v>0</v>
      </c>
      <c r="F14" s="38">
        <f t="shared" si="0"/>
        <v>4</v>
      </c>
      <c r="G14" s="313" t="s">
        <v>333</v>
      </c>
      <c r="H14" s="314"/>
      <c r="I14" s="39"/>
    </row>
    <row r="15" spans="1:9" ht="30.75" customHeight="1">
      <c r="A15" s="312"/>
      <c r="B15" s="150" t="s">
        <v>36</v>
      </c>
      <c r="C15" s="150" t="s">
        <v>71</v>
      </c>
      <c r="D15" s="38">
        <v>4</v>
      </c>
      <c r="E15" s="38">
        <v>0</v>
      </c>
      <c r="F15" s="38">
        <f t="shared" si="0"/>
        <v>4</v>
      </c>
      <c r="G15" s="318" t="s">
        <v>333</v>
      </c>
      <c r="H15" s="319"/>
      <c r="I15" s="39"/>
    </row>
    <row r="16" spans="1:9" ht="28.5" customHeight="1">
      <c r="A16" s="295" t="s">
        <v>72</v>
      </c>
      <c r="B16" s="286"/>
      <c r="C16" s="317"/>
      <c r="D16" s="38">
        <v>18</v>
      </c>
      <c r="E16" s="38">
        <v>0</v>
      </c>
      <c r="F16" s="38">
        <f t="shared" si="0"/>
        <v>18</v>
      </c>
      <c r="G16" s="318" t="s">
        <v>334</v>
      </c>
      <c r="H16" s="319"/>
      <c r="I16" s="39"/>
    </row>
    <row r="17" spans="1:9" ht="28.5" customHeight="1">
      <c r="A17" s="258" t="s">
        <v>73</v>
      </c>
      <c r="B17" s="259"/>
      <c r="C17" s="260"/>
      <c r="D17" s="154">
        <v>82</v>
      </c>
      <c r="E17" s="154">
        <v>1</v>
      </c>
      <c r="F17" s="154">
        <f t="shared" si="0"/>
        <v>81</v>
      </c>
      <c r="G17" s="320" t="s">
        <v>335</v>
      </c>
      <c r="H17" s="321"/>
      <c r="I17" s="155"/>
    </row>
    <row r="18" spans="1:9" ht="23.25" customHeight="1">
      <c r="A18" s="41"/>
      <c r="B18" s="41"/>
      <c r="D18" s="42"/>
      <c r="E18" s="42"/>
      <c r="F18" s="42"/>
      <c r="G18" s="42"/>
    </row>
    <row r="19" spans="1:9" ht="33.75" customHeight="1">
      <c r="A19" s="30" t="s">
        <v>75</v>
      </c>
      <c r="B19" s="31"/>
    </row>
    <row r="20" spans="1:9" ht="25.5" customHeight="1">
      <c r="A20" s="43" t="s">
        <v>41</v>
      </c>
      <c r="B20" s="44"/>
    </row>
    <row r="21" spans="1:9" ht="28.5" customHeight="1" thickBot="1">
      <c r="A21" s="302" t="s">
        <v>25</v>
      </c>
      <c r="B21" s="275"/>
      <c r="C21" s="45" t="s">
        <v>26</v>
      </c>
      <c r="D21" s="45" t="s">
        <v>9</v>
      </c>
      <c r="E21" s="275" t="s">
        <v>10</v>
      </c>
      <c r="F21" s="275"/>
      <c r="G21" s="45" t="s">
        <v>11</v>
      </c>
      <c r="H21" s="33" t="s">
        <v>12</v>
      </c>
      <c r="I21" s="46" t="s">
        <v>33</v>
      </c>
    </row>
    <row r="22" spans="1:9" ht="28.5" customHeight="1" thickTop="1">
      <c r="A22" s="337" t="s">
        <v>32</v>
      </c>
      <c r="B22" s="338"/>
      <c r="C22" s="40" t="s">
        <v>31</v>
      </c>
      <c r="D22" s="147" t="s">
        <v>328</v>
      </c>
      <c r="E22" s="264">
        <v>166384</v>
      </c>
      <c r="F22" s="264"/>
      <c r="G22" s="47">
        <f ca="1">'(별지2)후보자별득표상황'!E6</f>
        <v>81634</v>
      </c>
      <c r="H22" s="48">
        <f>ROUND(G22*100/E22,1)</f>
        <v>49.1</v>
      </c>
      <c r="I22" s="49"/>
    </row>
    <row r="23" spans="1:9" ht="28.5" customHeight="1">
      <c r="A23" s="295"/>
      <c r="B23" s="296"/>
      <c r="C23" s="37" t="s">
        <v>36</v>
      </c>
      <c r="D23" s="50" t="s">
        <v>78</v>
      </c>
      <c r="E23" s="303">
        <v>204682</v>
      </c>
      <c r="F23" s="303"/>
      <c r="G23" s="50">
        <f ca="1">'(별지2)후보자별득표상황'!E10</f>
        <v>84046</v>
      </c>
      <c r="H23" s="51">
        <f>ROUND(G23*100/E23,1)</f>
        <v>41.1</v>
      </c>
      <c r="I23" s="52"/>
    </row>
    <row r="24" spans="1:9" ht="28.5" customHeight="1">
      <c r="A24" s="295"/>
      <c r="B24" s="296"/>
      <c r="C24" s="37" t="s">
        <v>62</v>
      </c>
      <c r="D24" s="53" t="s">
        <v>63</v>
      </c>
      <c r="E24" s="303">
        <v>210874</v>
      </c>
      <c r="F24" s="303"/>
      <c r="G24" s="50">
        <f ca="1">'(별지2)후보자별득표상황'!E18</f>
        <v>87529</v>
      </c>
      <c r="H24" s="51">
        <f>ROUND(G24*100/E24,1)</f>
        <v>41.5</v>
      </c>
      <c r="I24" s="52"/>
    </row>
    <row r="25" spans="1:9" ht="27.75" customHeight="1">
      <c r="A25" s="336" t="s">
        <v>79</v>
      </c>
      <c r="B25" s="259"/>
      <c r="C25" s="55" t="s">
        <v>35</v>
      </c>
      <c r="D25" s="56" t="s">
        <v>76</v>
      </c>
      <c r="E25" s="335">
        <v>1214936</v>
      </c>
      <c r="F25" s="335"/>
      <c r="G25" s="56">
        <f ca="1">'(별지2)후보자별득표상황'!E22</f>
        <v>577124</v>
      </c>
      <c r="H25" s="57">
        <f>ROUND(G25*100/E25,1)</f>
        <v>47.5</v>
      </c>
      <c r="I25" s="58"/>
    </row>
    <row r="26" spans="1:9" ht="28.5" customHeight="1" thickBot="1">
      <c r="A26" s="302" t="s">
        <v>25</v>
      </c>
      <c r="B26" s="275"/>
      <c r="C26" s="45" t="s">
        <v>26</v>
      </c>
      <c r="D26" s="45" t="s">
        <v>9</v>
      </c>
      <c r="E26" s="275" t="s">
        <v>10</v>
      </c>
      <c r="F26" s="275"/>
      <c r="G26" s="45" t="s">
        <v>11</v>
      </c>
      <c r="H26" s="33" t="s">
        <v>12</v>
      </c>
      <c r="I26" s="46" t="s">
        <v>33</v>
      </c>
    </row>
    <row r="27" spans="1:9" ht="30" customHeight="1" thickTop="1">
      <c r="A27" s="332" t="s">
        <v>8</v>
      </c>
      <c r="B27" s="315"/>
      <c r="C27" s="53" t="s">
        <v>34</v>
      </c>
      <c r="D27" s="50" t="s">
        <v>66</v>
      </c>
      <c r="E27" s="261">
        <v>112888</v>
      </c>
      <c r="F27" s="262"/>
      <c r="G27" s="50">
        <f ca="1">'(별지2)후보자별득표상황'!E26</f>
        <v>35419</v>
      </c>
      <c r="H27" s="51">
        <f>ROUND(G27*100/E27,1)</f>
        <v>31.4</v>
      </c>
      <c r="I27" s="52"/>
    </row>
    <row r="28" spans="1:9" ht="30" customHeight="1">
      <c r="A28" s="267"/>
      <c r="B28" s="268"/>
      <c r="C28" s="274" t="s">
        <v>0</v>
      </c>
      <c r="D28" s="50" t="s">
        <v>66</v>
      </c>
      <c r="E28" s="261">
        <v>181700</v>
      </c>
      <c r="F28" s="262"/>
      <c r="G28" s="50">
        <f ca="1">'(별지2)후보자별득표상황'!E30</f>
        <v>57410</v>
      </c>
      <c r="H28" s="51">
        <f t="shared" ref="H28:H49" si="1">ROUND(G28*100/E28,1)</f>
        <v>31.6</v>
      </c>
      <c r="I28" s="52"/>
    </row>
    <row r="29" spans="1:9" ht="30" customHeight="1">
      <c r="A29" s="267"/>
      <c r="B29" s="268"/>
      <c r="C29" s="273"/>
      <c r="D29" s="50" t="s">
        <v>67</v>
      </c>
      <c r="E29" s="261">
        <v>132233</v>
      </c>
      <c r="F29" s="262"/>
      <c r="G29" s="50">
        <f ca="1">'(별지2)후보자별득표상황'!E34</f>
        <v>62782</v>
      </c>
      <c r="H29" s="51">
        <f t="shared" si="1"/>
        <v>47.5</v>
      </c>
      <c r="I29" s="52"/>
    </row>
    <row r="30" spans="1:9" ht="30" customHeight="1">
      <c r="A30" s="267"/>
      <c r="B30" s="268"/>
      <c r="C30" s="53" t="s">
        <v>35</v>
      </c>
      <c r="D30" s="50" t="s">
        <v>68</v>
      </c>
      <c r="E30" s="261">
        <v>23309</v>
      </c>
      <c r="F30" s="262"/>
      <c r="G30" s="50">
        <f ca="1">'(별지2)후보자별득표상황'!E42</f>
        <v>15385</v>
      </c>
      <c r="H30" s="51">
        <f t="shared" si="1"/>
        <v>66</v>
      </c>
      <c r="I30" s="52"/>
    </row>
    <row r="31" spans="1:9" ht="30" customHeight="1">
      <c r="A31" s="267"/>
      <c r="B31" s="268"/>
      <c r="C31" s="53" t="s">
        <v>69</v>
      </c>
      <c r="D31" s="50" t="s">
        <v>70</v>
      </c>
      <c r="E31" s="261">
        <v>52796</v>
      </c>
      <c r="F31" s="262"/>
      <c r="G31" s="50">
        <f ca="1">'(별지2)후보자별득표상황'!E50</f>
        <v>27730</v>
      </c>
      <c r="H31" s="51">
        <f t="shared" si="1"/>
        <v>52.5</v>
      </c>
      <c r="I31" s="52"/>
    </row>
    <row r="32" spans="1:9" ht="30" customHeight="1">
      <c r="A32" s="334"/>
      <c r="B32" s="316"/>
      <c r="C32" s="53" t="s">
        <v>36</v>
      </c>
      <c r="D32" s="50" t="s">
        <v>71</v>
      </c>
      <c r="E32" s="261">
        <v>55059</v>
      </c>
      <c r="F32" s="262"/>
      <c r="G32" s="50">
        <f ca="1">'(별지2)후보자별득표상황'!E58</f>
        <v>34149</v>
      </c>
      <c r="H32" s="51">
        <f t="shared" si="1"/>
        <v>62</v>
      </c>
      <c r="I32" s="52"/>
    </row>
    <row r="33" spans="1:9" ht="30" customHeight="1">
      <c r="A33" s="332" t="s">
        <v>80</v>
      </c>
      <c r="B33" s="315"/>
      <c r="C33" s="53" t="s">
        <v>0</v>
      </c>
      <c r="D33" s="54" t="s">
        <v>81</v>
      </c>
      <c r="E33" s="261">
        <v>28533</v>
      </c>
      <c r="F33" s="262"/>
      <c r="G33" s="50">
        <f ca="1">'(별지2)후보자별득표상황'!E66</f>
        <v>11573</v>
      </c>
      <c r="H33" s="51">
        <f t="shared" si="1"/>
        <v>40.6</v>
      </c>
      <c r="I33" s="52"/>
    </row>
    <row r="34" spans="1:9" ht="30" customHeight="1">
      <c r="A34" s="267"/>
      <c r="B34" s="268"/>
      <c r="C34" s="53" t="s">
        <v>38</v>
      </c>
      <c r="D34" s="148" t="s">
        <v>82</v>
      </c>
      <c r="E34" s="261">
        <v>44921</v>
      </c>
      <c r="F34" s="262"/>
      <c r="G34" s="50">
        <f ca="1">'(별지2)후보자별득표상황'!E74</f>
        <v>13304</v>
      </c>
      <c r="H34" s="51">
        <f t="shared" si="1"/>
        <v>29.6</v>
      </c>
      <c r="I34" s="52"/>
    </row>
    <row r="35" spans="1:9" ht="30" customHeight="1">
      <c r="A35" s="267"/>
      <c r="B35" s="268"/>
      <c r="C35" s="53" t="s">
        <v>29</v>
      </c>
      <c r="D35" s="148" t="s">
        <v>83</v>
      </c>
      <c r="E35" s="261">
        <v>51652</v>
      </c>
      <c r="F35" s="262"/>
      <c r="G35" s="50">
        <f ca="1">'(별지2)후보자별득표상황'!E78</f>
        <v>10102</v>
      </c>
      <c r="H35" s="51">
        <f t="shared" si="1"/>
        <v>19.600000000000001</v>
      </c>
      <c r="I35" s="52"/>
    </row>
    <row r="36" spans="1:9" ht="30" customHeight="1">
      <c r="A36" s="267"/>
      <c r="B36" s="268"/>
      <c r="C36" s="53" t="s">
        <v>36</v>
      </c>
      <c r="D36" s="148" t="s">
        <v>84</v>
      </c>
      <c r="E36" s="261">
        <v>17478</v>
      </c>
      <c r="F36" s="262"/>
      <c r="G36" s="50">
        <f ca="1">'(별지2)후보자별득표상황'!E82</f>
        <v>11548</v>
      </c>
      <c r="H36" s="51">
        <f t="shared" si="1"/>
        <v>66.099999999999994</v>
      </c>
      <c r="I36" s="52"/>
    </row>
    <row r="37" spans="1:9" ht="30" customHeight="1">
      <c r="A37" s="334"/>
      <c r="B37" s="316"/>
      <c r="C37" s="53" t="s">
        <v>62</v>
      </c>
      <c r="D37" s="148" t="s">
        <v>85</v>
      </c>
      <c r="E37" s="261">
        <v>72014</v>
      </c>
      <c r="F37" s="262"/>
      <c r="G37" s="50">
        <f ca="1">'(별지2)후보자별득표상황'!E86</f>
        <v>18673</v>
      </c>
      <c r="H37" s="51">
        <f t="shared" si="1"/>
        <v>25.9</v>
      </c>
      <c r="I37" s="52"/>
    </row>
    <row r="38" spans="1:9" ht="30" customHeight="1">
      <c r="A38" s="267" t="s">
        <v>37</v>
      </c>
      <c r="B38" s="268"/>
      <c r="C38" s="274" t="s">
        <v>34</v>
      </c>
      <c r="D38" s="54" t="s">
        <v>86</v>
      </c>
      <c r="E38" s="261">
        <v>71290</v>
      </c>
      <c r="F38" s="262"/>
      <c r="G38" s="50">
        <f ca="1">'(별지2)후보자별득표상황'!E94</f>
        <v>6748</v>
      </c>
      <c r="H38" s="51">
        <f t="shared" si="1"/>
        <v>9.5</v>
      </c>
      <c r="I38" s="52"/>
    </row>
    <row r="39" spans="1:9" ht="30" customHeight="1">
      <c r="A39" s="267"/>
      <c r="B39" s="268"/>
      <c r="C39" s="273"/>
      <c r="D39" s="54" t="s">
        <v>87</v>
      </c>
      <c r="E39" s="261">
        <v>36880</v>
      </c>
      <c r="F39" s="262"/>
      <c r="G39" s="50">
        <f ca="1">'(별지2)후보자별득표상황'!E98</f>
        <v>6267</v>
      </c>
      <c r="H39" s="51">
        <f t="shared" si="1"/>
        <v>17</v>
      </c>
      <c r="I39" s="52"/>
    </row>
    <row r="40" spans="1:9" ht="30" customHeight="1">
      <c r="A40" s="267"/>
      <c r="B40" s="268"/>
      <c r="C40" s="274" t="s">
        <v>88</v>
      </c>
      <c r="D40" s="50" t="s">
        <v>89</v>
      </c>
      <c r="E40" s="261">
        <v>38148</v>
      </c>
      <c r="F40" s="262"/>
      <c r="G40" s="50">
        <f ca="1">'(별지2)후보자별득표상황'!E102</f>
        <v>6113</v>
      </c>
      <c r="H40" s="51">
        <f t="shared" si="1"/>
        <v>16</v>
      </c>
      <c r="I40" s="52"/>
    </row>
    <row r="41" spans="1:9" ht="30" customHeight="1">
      <c r="A41" s="267"/>
      <c r="B41" s="268"/>
      <c r="C41" s="272"/>
      <c r="D41" s="54" t="s">
        <v>126</v>
      </c>
      <c r="E41" s="261">
        <v>83205</v>
      </c>
      <c r="F41" s="262"/>
      <c r="G41" s="50">
        <f ca="1">'(별지2)후보자별득표상황'!E110</f>
        <v>12935</v>
      </c>
      <c r="H41" s="51">
        <f t="shared" si="1"/>
        <v>15.5</v>
      </c>
      <c r="I41" s="52"/>
    </row>
    <row r="42" spans="1:9" ht="30" customHeight="1">
      <c r="A42" s="267"/>
      <c r="B42" s="268"/>
      <c r="C42" s="273"/>
      <c r="D42" s="54" t="s">
        <v>90</v>
      </c>
      <c r="E42" s="261">
        <v>46316</v>
      </c>
      <c r="F42" s="262"/>
      <c r="G42" s="50">
        <f ca="1">'(별지2)후보자별득표상황'!E118</f>
        <v>8584</v>
      </c>
      <c r="H42" s="51">
        <f t="shared" si="1"/>
        <v>18.5</v>
      </c>
      <c r="I42" s="52"/>
    </row>
    <row r="43" spans="1:9" ht="30" customHeight="1">
      <c r="A43" s="267"/>
      <c r="B43" s="268"/>
      <c r="C43" s="53" t="s">
        <v>91</v>
      </c>
      <c r="D43" s="54" t="s">
        <v>92</v>
      </c>
      <c r="E43" s="261">
        <v>56970</v>
      </c>
      <c r="F43" s="262"/>
      <c r="G43" s="50">
        <f ca="1">'(별지2)후보자별득표상황'!E122</f>
        <v>8565</v>
      </c>
      <c r="H43" s="51">
        <f t="shared" si="1"/>
        <v>15</v>
      </c>
      <c r="I43" s="52"/>
    </row>
    <row r="44" spans="1:9" ht="30" customHeight="1">
      <c r="A44" s="267"/>
      <c r="B44" s="268"/>
      <c r="C44" s="53" t="s">
        <v>0</v>
      </c>
      <c r="D44" s="50" t="s">
        <v>93</v>
      </c>
      <c r="E44" s="261">
        <v>55906</v>
      </c>
      <c r="F44" s="262"/>
      <c r="G44" s="50">
        <f ca="1">'(별지2)후보자별득표상황'!E130</f>
        <v>16771</v>
      </c>
      <c r="H44" s="51">
        <f t="shared" si="1"/>
        <v>30</v>
      </c>
      <c r="I44" s="52"/>
    </row>
    <row r="45" spans="1:9" ht="30" customHeight="1">
      <c r="A45" s="267"/>
      <c r="B45" s="268"/>
      <c r="C45" s="274" t="s">
        <v>31</v>
      </c>
      <c r="D45" s="54" t="s">
        <v>94</v>
      </c>
      <c r="E45" s="303">
        <v>110079</v>
      </c>
      <c r="F45" s="303"/>
      <c r="G45" s="50">
        <f ca="1">'(별지2)후보자별득표상황'!E134</f>
        <v>17177</v>
      </c>
      <c r="H45" s="51">
        <f t="shared" si="1"/>
        <v>15.6</v>
      </c>
      <c r="I45" s="52"/>
    </row>
    <row r="46" spans="1:9" ht="30" customHeight="1">
      <c r="A46" s="267"/>
      <c r="B46" s="268"/>
      <c r="C46" s="273"/>
      <c r="D46" s="54" t="s">
        <v>95</v>
      </c>
      <c r="E46" s="303">
        <v>34915</v>
      </c>
      <c r="F46" s="303"/>
      <c r="G46" s="50">
        <f ca="1">'(별지2)후보자별득표상황'!E142</f>
        <v>8296</v>
      </c>
      <c r="H46" s="51">
        <f t="shared" si="1"/>
        <v>23.8</v>
      </c>
      <c r="I46" s="52"/>
    </row>
    <row r="47" spans="1:9" ht="30" customHeight="1">
      <c r="A47" s="267"/>
      <c r="B47" s="268"/>
      <c r="C47" s="53" t="s">
        <v>35</v>
      </c>
      <c r="D47" s="54" t="s">
        <v>96</v>
      </c>
      <c r="E47" s="261">
        <v>24456</v>
      </c>
      <c r="F47" s="262"/>
      <c r="G47" s="50">
        <f ca="1">'(별지2)후보자별득표상황'!E146</f>
        <v>12675</v>
      </c>
      <c r="H47" s="51">
        <f t="shared" si="1"/>
        <v>51.8</v>
      </c>
      <c r="I47" s="52"/>
    </row>
    <row r="48" spans="1:9" ht="30" customHeight="1">
      <c r="A48" s="267"/>
      <c r="B48" s="268"/>
      <c r="C48" s="274" t="s">
        <v>38</v>
      </c>
      <c r="D48" s="54" t="s">
        <v>97</v>
      </c>
      <c r="E48" s="261">
        <v>13906</v>
      </c>
      <c r="F48" s="262"/>
      <c r="G48" s="50">
        <f ca="1">'(별지2)후보자별득표상황'!E154</f>
        <v>5580</v>
      </c>
      <c r="H48" s="51">
        <f t="shared" si="1"/>
        <v>40.1</v>
      </c>
      <c r="I48" s="52"/>
    </row>
    <row r="49" spans="1:9" ht="30" customHeight="1">
      <c r="A49" s="269"/>
      <c r="B49" s="270"/>
      <c r="C49" s="322"/>
      <c r="D49" s="73" t="s">
        <v>98</v>
      </c>
      <c r="E49" s="335">
        <v>21864</v>
      </c>
      <c r="F49" s="335"/>
      <c r="G49" s="56">
        <f ca="1">'(별지2)후보자별득표상황'!E158</f>
        <v>9528</v>
      </c>
      <c r="H49" s="57">
        <f t="shared" si="1"/>
        <v>43.6</v>
      </c>
      <c r="I49" s="58"/>
    </row>
    <row r="50" spans="1:9" ht="9" customHeight="1">
      <c r="A50" s="59"/>
      <c r="B50" s="59"/>
      <c r="C50" s="60"/>
      <c r="D50" s="60"/>
      <c r="E50" s="61"/>
      <c r="F50" s="61"/>
      <c r="G50" s="61"/>
      <c r="H50" s="62"/>
      <c r="I50" s="63"/>
    </row>
    <row r="51" spans="1:9" ht="28.5" customHeight="1" thickBot="1">
      <c r="A51" s="302" t="s">
        <v>13</v>
      </c>
      <c r="B51" s="275"/>
      <c r="C51" s="45" t="s">
        <v>26</v>
      </c>
      <c r="D51" s="45" t="s">
        <v>9</v>
      </c>
      <c r="E51" s="275" t="s">
        <v>6</v>
      </c>
      <c r="F51" s="275"/>
      <c r="G51" s="45" t="s">
        <v>7</v>
      </c>
      <c r="H51" s="33" t="s">
        <v>12</v>
      </c>
      <c r="I51" s="46" t="s">
        <v>14</v>
      </c>
    </row>
    <row r="52" spans="1:9" ht="29.25" customHeight="1" thickTop="1">
      <c r="A52" s="265" t="s">
        <v>18</v>
      </c>
      <c r="B52" s="266"/>
      <c r="C52" s="271" t="s">
        <v>69</v>
      </c>
      <c r="D52" s="50" t="s">
        <v>100</v>
      </c>
      <c r="E52" s="261">
        <v>21874</v>
      </c>
      <c r="F52" s="262"/>
      <c r="G52" s="50">
        <f ca="1">'(별지2)후보자별득표상황'!E162</f>
        <v>10824</v>
      </c>
      <c r="H52" s="51">
        <f>ROUND(G52*100/E52,1)</f>
        <v>49.5</v>
      </c>
      <c r="I52" s="52"/>
    </row>
    <row r="53" spans="1:9" ht="29.25" customHeight="1">
      <c r="A53" s="267"/>
      <c r="B53" s="268"/>
      <c r="C53" s="272"/>
      <c r="D53" s="50" t="s">
        <v>101</v>
      </c>
      <c r="E53" s="261">
        <v>10942</v>
      </c>
      <c r="F53" s="262"/>
      <c r="G53" s="50">
        <f ca="1">'(별지2)후보자별득표상황'!E170</f>
        <v>4831</v>
      </c>
      <c r="H53" s="51">
        <f t="shared" ref="H53:H62" si="2">ROUND(G53*100/E53,1)</f>
        <v>44.2</v>
      </c>
      <c r="I53" s="52"/>
    </row>
    <row r="54" spans="1:9" ht="29.25" customHeight="1">
      <c r="A54" s="267"/>
      <c r="B54" s="268"/>
      <c r="C54" s="272"/>
      <c r="D54" s="50" t="s">
        <v>102</v>
      </c>
      <c r="E54" s="261">
        <v>14186</v>
      </c>
      <c r="F54" s="262"/>
      <c r="G54" s="50">
        <f ca="1">'(별지2)후보자별득표상황'!E178</f>
        <v>7909</v>
      </c>
      <c r="H54" s="51">
        <f t="shared" si="2"/>
        <v>55.8</v>
      </c>
      <c r="I54" s="52"/>
    </row>
    <row r="55" spans="1:9" ht="29.25" customHeight="1">
      <c r="A55" s="267"/>
      <c r="B55" s="268"/>
      <c r="C55" s="273"/>
      <c r="D55" s="50" t="s">
        <v>99</v>
      </c>
      <c r="E55" s="303">
        <v>25111</v>
      </c>
      <c r="F55" s="303"/>
      <c r="G55" s="50">
        <f ca="1">'(별지2)후보자별득표상황'!E182</f>
        <v>11391</v>
      </c>
      <c r="H55" s="51">
        <f t="shared" si="2"/>
        <v>45.4</v>
      </c>
      <c r="I55" s="52"/>
    </row>
    <row r="56" spans="1:9" ht="29.25" customHeight="1">
      <c r="A56" s="267"/>
      <c r="B56" s="268"/>
      <c r="C56" s="274" t="s">
        <v>29</v>
      </c>
      <c r="D56" s="50" t="s">
        <v>103</v>
      </c>
      <c r="E56" s="261">
        <v>9883</v>
      </c>
      <c r="F56" s="262"/>
      <c r="G56" s="50">
        <f ca="1">'(별지2)후보자별득표상황'!E186</f>
        <v>6071</v>
      </c>
      <c r="H56" s="51">
        <f t="shared" si="2"/>
        <v>61.4</v>
      </c>
      <c r="I56" s="52"/>
    </row>
    <row r="57" spans="1:9" ht="29.25" customHeight="1">
      <c r="A57" s="267"/>
      <c r="B57" s="268"/>
      <c r="C57" s="273"/>
      <c r="D57" s="50" t="s">
        <v>104</v>
      </c>
      <c r="E57" s="261">
        <v>20698</v>
      </c>
      <c r="F57" s="262"/>
      <c r="G57" s="50">
        <f ca="1">'(별지2)후보자별득표상황'!E194</f>
        <v>6765</v>
      </c>
      <c r="H57" s="51">
        <f t="shared" si="2"/>
        <v>32.700000000000003</v>
      </c>
      <c r="I57" s="52"/>
    </row>
    <row r="58" spans="1:9" ht="29.25" customHeight="1">
      <c r="A58" s="267"/>
      <c r="B58" s="268"/>
      <c r="C58" s="53" t="s">
        <v>36</v>
      </c>
      <c r="D58" s="50" t="s">
        <v>105</v>
      </c>
      <c r="E58" s="261">
        <v>26343</v>
      </c>
      <c r="F58" s="262"/>
      <c r="G58" s="50">
        <f ca="1">'(별지2)후보자별득표상황'!E198</f>
        <v>8182</v>
      </c>
      <c r="H58" s="51">
        <f t="shared" si="2"/>
        <v>31.1</v>
      </c>
      <c r="I58" s="52"/>
    </row>
    <row r="59" spans="1:9" ht="29.25" customHeight="1">
      <c r="A59" s="267"/>
      <c r="B59" s="268"/>
      <c r="C59" s="53" t="s">
        <v>30</v>
      </c>
      <c r="D59" s="54" t="s">
        <v>106</v>
      </c>
      <c r="E59" s="261">
        <v>9900</v>
      </c>
      <c r="F59" s="262"/>
      <c r="G59" s="50">
        <f ca="1">'(별지2)후보자별득표상황'!E202</f>
        <v>6279</v>
      </c>
      <c r="H59" s="51">
        <f t="shared" si="2"/>
        <v>63.4</v>
      </c>
      <c r="I59" s="52"/>
    </row>
    <row r="60" spans="1:9" ht="29.25" customHeight="1">
      <c r="A60" s="267"/>
      <c r="B60" s="268"/>
      <c r="C60" s="274" t="s">
        <v>62</v>
      </c>
      <c r="D60" s="54" t="s">
        <v>107</v>
      </c>
      <c r="E60" s="261">
        <v>14804</v>
      </c>
      <c r="F60" s="262"/>
      <c r="G60" s="50">
        <f ca="1">'(별지2)후보자별득표상황'!E206</f>
        <v>7393</v>
      </c>
      <c r="H60" s="51">
        <f t="shared" si="2"/>
        <v>49.9</v>
      </c>
      <c r="I60" s="52"/>
    </row>
    <row r="61" spans="1:9" ht="29.25" customHeight="1">
      <c r="A61" s="267"/>
      <c r="B61" s="268"/>
      <c r="C61" s="272"/>
      <c r="D61" s="54" t="s">
        <v>108</v>
      </c>
      <c r="E61" s="261">
        <v>33863</v>
      </c>
      <c r="F61" s="262"/>
      <c r="G61" s="50">
        <f ca="1">'(별지2)후보자별득표상황'!E214</f>
        <v>9313</v>
      </c>
      <c r="H61" s="51">
        <f t="shared" si="2"/>
        <v>27.5</v>
      </c>
      <c r="I61" s="52"/>
    </row>
    <row r="62" spans="1:9" ht="29.25" customHeight="1">
      <c r="A62" s="269"/>
      <c r="B62" s="270"/>
      <c r="C62" s="322"/>
      <c r="D62" s="73" t="s">
        <v>109</v>
      </c>
      <c r="E62" s="256">
        <v>7638</v>
      </c>
      <c r="F62" s="257"/>
      <c r="G62" s="56">
        <f ca="1">'(별지2)후보자별득표상황'!E222</f>
        <v>5037</v>
      </c>
      <c r="H62" s="57">
        <f t="shared" si="2"/>
        <v>65.900000000000006</v>
      </c>
      <c r="I62" s="58"/>
    </row>
    <row r="63" spans="1:9" ht="15" customHeight="1">
      <c r="A63" s="59"/>
      <c r="B63" s="59"/>
      <c r="C63" s="60"/>
      <c r="D63" s="75"/>
      <c r="E63" s="61"/>
      <c r="F63" s="61"/>
      <c r="G63" s="61"/>
      <c r="H63" s="62"/>
      <c r="I63" s="63"/>
    </row>
    <row r="64" spans="1:9" ht="21" customHeight="1">
      <c r="A64" s="43" t="s">
        <v>40</v>
      </c>
      <c r="B64" s="44"/>
      <c r="E64" s="27"/>
    </row>
    <row r="65" spans="1:9" ht="24" customHeight="1">
      <c r="A65" s="340" t="s">
        <v>13</v>
      </c>
      <c r="B65" s="304"/>
      <c r="C65" s="304" t="s">
        <v>6</v>
      </c>
      <c r="D65" s="304" t="s">
        <v>7</v>
      </c>
      <c r="E65" s="306" t="s">
        <v>57</v>
      </c>
      <c r="F65" s="306"/>
      <c r="G65" s="306"/>
      <c r="H65" s="323" t="s">
        <v>14</v>
      </c>
      <c r="I65" s="324"/>
    </row>
    <row r="66" spans="1:9" ht="24" customHeight="1" thickBot="1">
      <c r="A66" s="341"/>
      <c r="B66" s="305"/>
      <c r="C66" s="305"/>
      <c r="D66" s="305"/>
      <c r="E66" s="132" t="s">
        <v>56</v>
      </c>
      <c r="F66" s="133" t="s">
        <v>15</v>
      </c>
      <c r="G66" s="134" t="s">
        <v>16</v>
      </c>
      <c r="H66" s="325"/>
      <c r="I66" s="326"/>
    </row>
    <row r="67" spans="1:9" ht="29.25" customHeight="1" thickTop="1">
      <c r="A67" s="293" t="s">
        <v>60</v>
      </c>
      <c r="B67" s="294"/>
      <c r="C67" s="144">
        <v>3208954</v>
      </c>
      <c r="D67" s="47">
        <f>SUM(D68:D72)</f>
        <v>1331642</v>
      </c>
      <c r="E67" s="48">
        <f t="shared" ref="E67:E72" si="3">ROUND(D67*100/C67,1)</f>
        <v>41.5</v>
      </c>
      <c r="F67" s="64"/>
      <c r="G67" s="65"/>
      <c r="H67" s="294"/>
      <c r="I67" s="329"/>
    </row>
    <row r="68" spans="1:9" ht="29.25" customHeight="1">
      <c r="A68" s="295" t="s">
        <v>32</v>
      </c>
      <c r="B68" s="296"/>
      <c r="C68" s="145">
        <f>SUM(E22:F24)</f>
        <v>581940</v>
      </c>
      <c r="D68" s="50">
        <f>SUM(G22:G24)</f>
        <v>253209</v>
      </c>
      <c r="E68" s="51">
        <f t="shared" si="3"/>
        <v>43.5</v>
      </c>
      <c r="F68" s="250">
        <v>49.1</v>
      </c>
      <c r="G68" s="251">
        <v>41.1</v>
      </c>
      <c r="H68" s="296"/>
      <c r="I68" s="328"/>
    </row>
    <row r="69" spans="1:9" ht="29.25" customHeight="1">
      <c r="A69" s="285" t="s">
        <v>79</v>
      </c>
      <c r="B69" s="286"/>
      <c r="C69" s="145">
        <v>1214936</v>
      </c>
      <c r="D69" s="50">
        <f>G25</f>
        <v>577124</v>
      </c>
      <c r="E69" s="51">
        <f t="shared" si="3"/>
        <v>47.5</v>
      </c>
      <c r="F69" s="250"/>
      <c r="G69" s="251"/>
      <c r="H69" s="330"/>
      <c r="I69" s="331"/>
    </row>
    <row r="70" spans="1:9" ht="29.25" customHeight="1">
      <c r="A70" s="295" t="s">
        <v>8</v>
      </c>
      <c r="B70" s="296"/>
      <c r="C70" s="145">
        <v>557985</v>
      </c>
      <c r="D70" s="50">
        <f>SUM(G27:G32)</f>
        <v>232875</v>
      </c>
      <c r="E70" s="51">
        <f t="shared" si="3"/>
        <v>41.7</v>
      </c>
      <c r="F70" s="250">
        <v>66</v>
      </c>
      <c r="G70" s="251">
        <v>31.4</v>
      </c>
      <c r="H70" s="296"/>
      <c r="I70" s="328"/>
    </row>
    <row r="71" spans="1:9" ht="29.25" customHeight="1">
      <c r="A71" s="295" t="s">
        <v>17</v>
      </c>
      <c r="B71" s="296"/>
      <c r="C71" s="145">
        <v>214598</v>
      </c>
      <c r="D71" s="50">
        <f>SUM(G33:G37)</f>
        <v>65200</v>
      </c>
      <c r="E71" s="51">
        <f t="shared" si="3"/>
        <v>30.4</v>
      </c>
      <c r="F71" s="250">
        <v>66.099999999999994</v>
      </c>
      <c r="G71" s="251">
        <v>19.600000000000001</v>
      </c>
      <c r="H71" s="296"/>
      <c r="I71" s="328"/>
    </row>
    <row r="72" spans="1:9" ht="29.25" customHeight="1">
      <c r="A72" s="258" t="s">
        <v>18</v>
      </c>
      <c r="B72" s="297"/>
      <c r="C72" s="146">
        <v>789177</v>
      </c>
      <c r="D72" s="56">
        <f>SUM(G38:G49)+SUM(G52:G62)</f>
        <v>203234</v>
      </c>
      <c r="E72" s="57">
        <f t="shared" si="3"/>
        <v>25.8</v>
      </c>
      <c r="F72" s="252">
        <v>65.900000000000006</v>
      </c>
      <c r="G72" s="253">
        <v>9.5</v>
      </c>
      <c r="H72" s="297"/>
      <c r="I72" s="327"/>
    </row>
    <row r="73" spans="1:9" ht="15.75" customHeight="1">
      <c r="A73" s="66" t="s">
        <v>59</v>
      </c>
      <c r="B73" s="68"/>
      <c r="F73" s="29"/>
      <c r="G73" s="29"/>
    </row>
    <row r="74" spans="1:9" ht="16.5" customHeight="1">
      <c r="A74" s="66" t="s">
        <v>23</v>
      </c>
      <c r="B74" s="66"/>
      <c r="F74" s="29"/>
      <c r="G74" s="29"/>
    </row>
    <row r="75" spans="1:9" ht="16.5" customHeight="1">
      <c r="A75" s="67" t="s">
        <v>320</v>
      </c>
      <c r="B75" s="67"/>
      <c r="E75" s="67" t="s">
        <v>321</v>
      </c>
      <c r="F75" s="29"/>
      <c r="G75" s="29"/>
    </row>
    <row r="76" spans="1:9" ht="16.5" customHeight="1">
      <c r="A76" s="67" t="s">
        <v>322</v>
      </c>
      <c r="E76" s="67" t="s">
        <v>323</v>
      </c>
      <c r="F76" s="29"/>
      <c r="G76" s="29"/>
    </row>
    <row r="77" spans="1:9" ht="8.25" customHeight="1">
      <c r="A77" s="66"/>
      <c r="B77" s="66"/>
      <c r="F77" s="29"/>
      <c r="G77" s="29"/>
    </row>
    <row r="78" spans="1:9" ht="24" customHeight="1">
      <c r="A78" s="43" t="s">
        <v>39</v>
      </c>
      <c r="B78" s="44"/>
    </row>
    <row r="79" spans="1:9" ht="14.25" customHeight="1">
      <c r="A79" s="44"/>
      <c r="B79" s="44"/>
    </row>
    <row r="80" spans="1:9" ht="18" customHeight="1">
      <c r="A80" s="30" t="s">
        <v>110</v>
      </c>
      <c r="B80" s="31"/>
    </row>
    <row r="81" spans="1:9" ht="5.25" customHeight="1">
      <c r="A81" s="69"/>
      <c r="B81" s="69"/>
    </row>
    <row r="82" spans="1:9" ht="26.25" customHeight="1">
      <c r="A82" s="30" t="s">
        <v>111</v>
      </c>
      <c r="B82" s="31"/>
    </row>
    <row r="83" spans="1:9" ht="28.5" customHeight="1" thickBot="1">
      <c r="A83" s="302" t="s">
        <v>25</v>
      </c>
      <c r="B83" s="275"/>
      <c r="C83" s="135" t="s">
        <v>26</v>
      </c>
      <c r="D83" s="136" t="s">
        <v>9</v>
      </c>
      <c r="E83" s="137" t="s">
        <v>28</v>
      </c>
      <c r="F83" s="137" t="s">
        <v>19</v>
      </c>
      <c r="G83" s="137" t="s">
        <v>20</v>
      </c>
      <c r="H83" s="137" t="s">
        <v>24</v>
      </c>
      <c r="I83" s="138" t="s">
        <v>21</v>
      </c>
    </row>
    <row r="84" spans="1:9" ht="27.75" customHeight="1" thickTop="1">
      <c r="A84" s="289" t="s">
        <v>32</v>
      </c>
      <c r="B84" s="290"/>
      <c r="C84" s="47" t="s">
        <v>31</v>
      </c>
      <c r="D84" s="149" t="s">
        <v>328</v>
      </c>
      <c r="E84" s="47" t="s">
        <v>359</v>
      </c>
      <c r="F84" s="47" t="s">
        <v>360</v>
      </c>
      <c r="G84" s="254">
        <v>41570</v>
      </c>
      <c r="H84" s="244">
        <v>51</v>
      </c>
      <c r="I84" s="70"/>
    </row>
    <row r="85" spans="1:9" ht="27.75" customHeight="1">
      <c r="A85" s="291"/>
      <c r="B85" s="292"/>
      <c r="C85" s="50" t="s">
        <v>36</v>
      </c>
      <c r="D85" s="50" t="s">
        <v>78</v>
      </c>
      <c r="E85" s="38" t="s">
        <v>361</v>
      </c>
      <c r="F85" s="50" t="s">
        <v>362</v>
      </c>
      <c r="G85" s="254">
        <v>30313</v>
      </c>
      <c r="H85" s="245">
        <v>36.200000000000003</v>
      </c>
      <c r="I85" s="71"/>
    </row>
    <row r="86" spans="1:9" ht="27.75" customHeight="1">
      <c r="A86" s="291"/>
      <c r="B86" s="292"/>
      <c r="C86" s="50" t="s">
        <v>62</v>
      </c>
      <c r="D86" s="53" t="s">
        <v>63</v>
      </c>
      <c r="E86" s="38" t="s">
        <v>364</v>
      </c>
      <c r="F86" s="50" t="s">
        <v>363</v>
      </c>
      <c r="G86" s="254">
        <v>44501</v>
      </c>
      <c r="H86" s="245">
        <v>51</v>
      </c>
      <c r="I86" s="71"/>
    </row>
    <row r="87" spans="1:9" ht="27.75" customHeight="1">
      <c r="A87" s="287" t="s">
        <v>79</v>
      </c>
      <c r="B87" s="288"/>
      <c r="C87" s="50" t="s">
        <v>35</v>
      </c>
      <c r="D87" s="53" t="s">
        <v>76</v>
      </c>
      <c r="E87" s="38" t="s">
        <v>359</v>
      </c>
      <c r="F87" s="50" t="s">
        <v>365</v>
      </c>
      <c r="G87" s="254">
        <v>293509</v>
      </c>
      <c r="H87" s="245">
        <v>51.1</v>
      </c>
      <c r="I87" s="71"/>
    </row>
    <row r="88" spans="1:9" ht="27.75" customHeight="1">
      <c r="A88" s="298" t="s">
        <v>8</v>
      </c>
      <c r="B88" s="299"/>
      <c r="C88" s="50" t="s">
        <v>34</v>
      </c>
      <c r="D88" s="53" t="s">
        <v>66</v>
      </c>
      <c r="E88" s="38" t="s">
        <v>366</v>
      </c>
      <c r="F88" s="50" t="s">
        <v>367</v>
      </c>
      <c r="G88" s="254">
        <v>18105</v>
      </c>
      <c r="H88" s="245">
        <v>51.3</v>
      </c>
      <c r="I88" s="71"/>
    </row>
    <row r="89" spans="1:9" ht="27.75" customHeight="1">
      <c r="A89" s="278"/>
      <c r="B89" s="279"/>
      <c r="C89" s="263" t="s">
        <v>0</v>
      </c>
      <c r="D89" s="53" t="s">
        <v>66</v>
      </c>
      <c r="E89" s="38" t="s">
        <v>366</v>
      </c>
      <c r="F89" s="50" t="s">
        <v>368</v>
      </c>
      <c r="G89" s="254">
        <v>29060</v>
      </c>
      <c r="H89" s="245">
        <v>51.2</v>
      </c>
      <c r="I89" s="71"/>
    </row>
    <row r="90" spans="1:9" ht="27.75" customHeight="1">
      <c r="A90" s="278"/>
      <c r="B90" s="279"/>
      <c r="C90" s="264"/>
      <c r="D90" s="53" t="s">
        <v>67</v>
      </c>
      <c r="E90" s="38" t="s">
        <v>361</v>
      </c>
      <c r="F90" s="50" t="s">
        <v>369</v>
      </c>
      <c r="G90" s="254">
        <v>29561</v>
      </c>
      <c r="H90" s="245">
        <v>47.3</v>
      </c>
      <c r="I90" s="71"/>
    </row>
    <row r="91" spans="1:9" ht="27.75" customHeight="1">
      <c r="A91" s="278"/>
      <c r="B91" s="279"/>
      <c r="C91" s="50" t="s">
        <v>35</v>
      </c>
      <c r="D91" s="53" t="s">
        <v>112</v>
      </c>
      <c r="E91" s="38" t="s">
        <v>359</v>
      </c>
      <c r="F91" s="50" t="s">
        <v>370</v>
      </c>
      <c r="G91" s="254">
        <v>7705</v>
      </c>
      <c r="H91" s="245">
        <v>50.6</v>
      </c>
      <c r="I91" s="71"/>
    </row>
    <row r="92" spans="1:9" ht="27.75" customHeight="1">
      <c r="A92" s="278"/>
      <c r="B92" s="279"/>
      <c r="C92" s="50" t="s">
        <v>69</v>
      </c>
      <c r="D92" s="53" t="s">
        <v>70</v>
      </c>
      <c r="E92" s="38" t="s">
        <v>371</v>
      </c>
      <c r="F92" s="50" t="s">
        <v>372</v>
      </c>
      <c r="G92" s="254">
        <v>12143</v>
      </c>
      <c r="H92" s="245">
        <v>44</v>
      </c>
      <c r="I92" s="71"/>
    </row>
    <row r="93" spans="1:9" ht="27.75" customHeight="1">
      <c r="A93" s="300"/>
      <c r="B93" s="301"/>
      <c r="C93" s="50" t="s">
        <v>36</v>
      </c>
      <c r="D93" s="50" t="s">
        <v>71</v>
      </c>
      <c r="E93" s="38" t="s">
        <v>359</v>
      </c>
      <c r="F93" s="50" t="s">
        <v>373</v>
      </c>
      <c r="G93" s="254">
        <v>16523</v>
      </c>
      <c r="H93" s="245">
        <v>49</v>
      </c>
      <c r="I93" s="71"/>
    </row>
    <row r="94" spans="1:9" ht="27.75" customHeight="1">
      <c r="A94" s="291" t="s">
        <v>17</v>
      </c>
      <c r="B94" s="292"/>
      <c r="C94" s="50" t="s">
        <v>0</v>
      </c>
      <c r="D94" s="50" t="s">
        <v>81</v>
      </c>
      <c r="E94" s="38" t="s">
        <v>366</v>
      </c>
      <c r="F94" s="50" t="s">
        <v>374</v>
      </c>
      <c r="G94" s="254">
        <v>3338</v>
      </c>
      <c r="H94" s="245">
        <v>29.2</v>
      </c>
      <c r="I94" s="71"/>
    </row>
    <row r="95" spans="1:9" ht="27.75" customHeight="1">
      <c r="A95" s="291"/>
      <c r="B95" s="292"/>
      <c r="C95" s="50" t="s">
        <v>38</v>
      </c>
      <c r="D95" s="148" t="s">
        <v>82</v>
      </c>
      <c r="E95" s="38" t="s">
        <v>366</v>
      </c>
      <c r="F95" s="50" t="s">
        <v>375</v>
      </c>
      <c r="G95" s="254">
        <v>7123</v>
      </c>
      <c r="H95" s="245">
        <v>53.9</v>
      </c>
      <c r="I95" s="71"/>
    </row>
    <row r="96" spans="1:9" ht="27.75" customHeight="1">
      <c r="A96" s="291"/>
      <c r="B96" s="292"/>
      <c r="C96" s="50" t="s">
        <v>29</v>
      </c>
      <c r="D96" s="148" t="s">
        <v>83</v>
      </c>
      <c r="E96" s="38" t="s">
        <v>359</v>
      </c>
      <c r="F96" s="50" t="s">
        <v>376</v>
      </c>
      <c r="G96" s="254">
        <v>5090</v>
      </c>
      <c r="H96" s="245">
        <v>50.9</v>
      </c>
      <c r="I96" s="71"/>
    </row>
    <row r="97" spans="1:9" ht="27.75" customHeight="1">
      <c r="A97" s="291"/>
      <c r="B97" s="292"/>
      <c r="C97" s="50" t="s">
        <v>36</v>
      </c>
      <c r="D97" s="148" t="s">
        <v>113</v>
      </c>
      <c r="E97" s="38" t="s">
        <v>359</v>
      </c>
      <c r="F97" s="50" t="s">
        <v>377</v>
      </c>
      <c r="G97" s="254">
        <v>6847</v>
      </c>
      <c r="H97" s="245">
        <v>61.7</v>
      </c>
      <c r="I97" s="71"/>
    </row>
    <row r="98" spans="1:9" ht="27.75" customHeight="1">
      <c r="A98" s="291"/>
      <c r="B98" s="292"/>
      <c r="C98" s="50" t="s">
        <v>62</v>
      </c>
      <c r="D98" s="148" t="s">
        <v>85</v>
      </c>
      <c r="E98" s="38" t="s">
        <v>361</v>
      </c>
      <c r="F98" s="50" t="s">
        <v>378</v>
      </c>
      <c r="G98" s="254">
        <v>5125</v>
      </c>
      <c r="H98" s="245">
        <v>27.6</v>
      </c>
      <c r="I98" s="71"/>
    </row>
    <row r="99" spans="1:9" ht="27.75" customHeight="1">
      <c r="A99" s="332" t="s">
        <v>37</v>
      </c>
      <c r="B99" s="315"/>
      <c r="C99" s="274" t="s">
        <v>34</v>
      </c>
      <c r="D99" s="50" t="s">
        <v>86</v>
      </c>
      <c r="E99" s="38" t="s">
        <v>366</v>
      </c>
      <c r="F99" s="50" t="s">
        <v>379</v>
      </c>
      <c r="G99" s="254">
        <v>4474</v>
      </c>
      <c r="H99" s="245">
        <v>66.599999999999994</v>
      </c>
      <c r="I99" s="71"/>
    </row>
    <row r="100" spans="1:9" ht="27.75" customHeight="1">
      <c r="A100" s="267"/>
      <c r="B100" s="268"/>
      <c r="C100" s="273"/>
      <c r="D100" s="50" t="s">
        <v>87</v>
      </c>
      <c r="E100" s="38" t="s">
        <v>366</v>
      </c>
      <c r="F100" s="50" t="s">
        <v>380</v>
      </c>
      <c r="G100" s="254">
        <v>2550</v>
      </c>
      <c r="H100" s="245">
        <v>40.799999999999997</v>
      </c>
      <c r="I100" s="71"/>
    </row>
    <row r="101" spans="1:9" ht="27.75" customHeight="1">
      <c r="A101" s="267"/>
      <c r="B101" s="268"/>
      <c r="C101" s="274" t="s">
        <v>88</v>
      </c>
      <c r="D101" s="50" t="s">
        <v>89</v>
      </c>
      <c r="E101" s="38" t="s">
        <v>366</v>
      </c>
      <c r="F101" s="50" t="s">
        <v>381</v>
      </c>
      <c r="G101" s="254">
        <v>3194</v>
      </c>
      <c r="H101" s="245">
        <v>52.5</v>
      </c>
      <c r="I101" s="71"/>
    </row>
    <row r="102" spans="1:9" ht="27.75" customHeight="1">
      <c r="A102" s="267"/>
      <c r="B102" s="268"/>
      <c r="C102" s="272"/>
      <c r="D102" s="50" t="s">
        <v>382</v>
      </c>
      <c r="E102" s="38" t="s">
        <v>366</v>
      </c>
      <c r="F102" s="50" t="s">
        <v>383</v>
      </c>
      <c r="G102" s="254">
        <v>5424</v>
      </c>
      <c r="H102" s="245">
        <v>42.2</v>
      </c>
      <c r="I102" s="71"/>
    </row>
    <row r="103" spans="1:9" ht="27.75" customHeight="1">
      <c r="A103" s="267"/>
      <c r="B103" s="268"/>
      <c r="C103" s="273"/>
      <c r="D103" s="50" t="s">
        <v>90</v>
      </c>
      <c r="E103" s="38" t="s">
        <v>366</v>
      </c>
      <c r="F103" s="50" t="s">
        <v>384</v>
      </c>
      <c r="G103" s="254">
        <v>3340</v>
      </c>
      <c r="H103" s="245">
        <v>39.200000000000003</v>
      </c>
      <c r="I103" s="71"/>
    </row>
    <row r="104" spans="1:9" ht="27.75" customHeight="1">
      <c r="A104" s="267"/>
      <c r="B104" s="268"/>
      <c r="C104" s="53" t="s">
        <v>91</v>
      </c>
      <c r="D104" s="50" t="s">
        <v>92</v>
      </c>
      <c r="E104" s="38" t="s">
        <v>366</v>
      </c>
      <c r="F104" s="50" t="s">
        <v>385</v>
      </c>
      <c r="G104" s="254">
        <v>2725</v>
      </c>
      <c r="H104" s="245">
        <v>32</v>
      </c>
      <c r="I104" s="71"/>
    </row>
    <row r="105" spans="1:9" ht="27.75" customHeight="1">
      <c r="A105" s="269"/>
      <c r="B105" s="270"/>
      <c r="C105" s="55" t="s">
        <v>0</v>
      </c>
      <c r="D105" s="55" t="s">
        <v>93</v>
      </c>
      <c r="E105" s="154" t="s">
        <v>366</v>
      </c>
      <c r="F105" s="56" t="s">
        <v>386</v>
      </c>
      <c r="G105" s="255">
        <v>9183</v>
      </c>
      <c r="H105" s="246">
        <v>55.6</v>
      </c>
      <c r="I105" s="74"/>
    </row>
    <row r="106" spans="1:9" ht="5.25" customHeight="1">
      <c r="A106" s="76"/>
      <c r="B106" s="76"/>
      <c r="C106" s="77"/>
      <c r="D106" s="77"/>
      <c r="E106" s="78"/>
      <c r="F106" s="79"/>
      <c r="G106" s="80"/>
      <c r="H106" s="81"/>
      <c r="I106" s="82"/>
    </row>
    <row r="107" spans="1:9" ht="28.5" customHeight="1" thickBot="1">
      <c r="A107" s="302" t="s">
        <v>13</v>
      </c>
      <c r="B107" s="275"/>
      <c r="C107" s="135" t="s">
        <v>26</v>
      </c>
      <c r="D107" s="136" t="s">
        <v>9</v>
      </c>
      <c r="E107" s="137" t="s">
        <v>28</v>
      </c>
      <c r="F107" s="137" t="s">
        <v>19</v>
      </c>
      <c r="G107" s="137" t="s">
        <v>20</v>
      </c>
      <c r="H107" s="137" t="s">
        <v>24</v>
      </c>
      <c r="I107" s="138" t="s">
        <v>21</v>
      </c>
    </row>
    <row r="108" spans="1:9" ht="27" customHeight="1" thickTop="1">
      <c r="A108" s="276" t="s">
        <v>114</v>
      </c>
      <c r="B108" s="277"/>
      <c r="C108" s="282" t="s">
        <v>31</v>
      </c>
      <c r="D108" s="47" t="s">
        <v>94</v>
      </c>
      <c r="E108" s="249" t="s">
        <v>404</v>
      </c>
      <c r="F108" s="47" t="s">
        <v>387</v>
      </c>
      <c r="G108" s="254">
        <v>7022</v>
      </c>
      <c r="H108" s="247">
        <v>41</v>
      </c>
      <c r="I108" s="70"/>
    </row>
    <row r="109" spans="1:9" ht="27" customHeight="1">
      <c r="A109" s="278"/>
      <c r="B109" s="279"/>
      <c r="C109" s="264"/>
      <c r="D109" s="50" t="s">
        <v>95</v>
      </c>
      <c r="E109" s="38" t="s">
        <v>361</v>
      </c>
      <c r="F109" s="50" t="s">
        <v>388</v>
      </c>
      <c r="G109" s="254">
        <v>4377</v>
      </c>
      <c r="H109" s="72">
        <v>54.2</v>
      </c>
      <c r="I109" s="71"/>
    </row>
    <row r="110" spans="1:9" ht="27" customHeight="1">
      <c r="A110" s="278"/>
      <c r="B110" s="279"/>
      <c r="C110" s="50" t="s">
        <v>35</v>
      </c>
      <c r="D110" s="50" t="s">
        <v>115</v>
      </c>
      <c r="E110" s="38" t="s">
        <v>359</v>
      </c>
      <c r="F110" s="50" t="s">
        <v>402</v>
      </c>
      <c r="G110" s="254">
        <v>3222</v>
      </c>
      <c r="H110" s="72">
        <v>25.8</v>
      </c>
      <c r="I110" s="71"/>
    </row>
    <row r="111" spans="1:9" ht="27" customHeight="1">
      <c r="A111" s="278"/>
      <c r="B111" s="279"/>
      <c r="C111" s="263" t="s">
        <v>38</v>
      </c>
      <c r="D111" s="50" t="s">
        <v>116</v>
      </c>
      <c r="E111" s="38" t="s">
        <v>366</v>
      </c>
      <c r="F111" s="50" t="s">
        <v>389</v>
      </c>
      <c r="G111" s="254">
        <v>3149</v>
      </c>
      <c r="H111" s="72">
        <v>56.9</v>
      </c>
      <c r="I111" s="71"/>
    </row>
    <row r="112" spans="1:9" ht="27" customHeight="1">
      <c r="A112" s="278"/>
      <c r="B112" s="279"/>
      <c r="C112" s="264"/>
      <c r="D112" s="50" t="s">
        <v>117</v>
      </c>
      <c r="E112" s="38" t="s">
        <v>359</v>
      </c>
      <c r="F112" s="50" t="s">
        <v>390</v>
      </c>
      <c r="G112" s="254">
        <v>3595</v>
      </c>
      <c r="H112" s="72">
        <v>38.1</v>
      </c>
      <c r="I112" s="71"/>
    </row>
    <row r="113" spans="1:9" ht="27" customHeight="1">
      <c r="A113" s="278"/>
      <c r="B113" s="279"/>
      <c r="C113" s="263" t="s">
        <v>69</v>
      </c>
      <c r="D113" s="50" t="s">
        <v>118</v>
      </c>
      <c r="E113" s="38" t="s">
        <v>371</v>
      </c>
      <c r="F113" s="50" t="s">
        <v>394</v>
      </c>
      <c r="G113" s="254">
        <v>5732</v>
      </c>
      <c r="H113" s="72">
        <v>50.8</v>
      </c>
      <c r="I113" s="71"/>
    </row>
    <row r="114" spans="1:9" ht="27" customHeight="1">
      <c r="A114" s="278"/>
      <c r="B114" s="279"/>
      <c r="C114" s="283"/>
      <c r="D114" s="50" t="s">
        <v>100</v>
      </c>
      <c r="E114" s="38" t="s">
        <v>371</v>
      </c>
      <c r="F114" s="50" t="s">
        <v>391</v>
      </c>
      <c r="G114" s="254">
        <v>3990</v>
      </c>
      <c r="H114" s="72">
        <v>37.1</v>
      </c>
      <c r="I114" s="71"/>
    </row>
    <row r="115" spans="1:9" ht="27" customHeight="1">
      <c r="A115" s="278"/>
      <c r="B115" s="279"/>
      <c r="C115" s="283"/>
      <c r="D115" s="50" t="s">
        <v>119</v>
      </c>
      <c r="E115" s="38" t="s">
        <v>359</v>
      </c>
      <c r="F115" s="50" t="s">
        <v>392</v>
      </c>
      <c r="G115" s="254">
        <v>1965</v>
      </c>
      <c r="H115" s="72">
        <v>40.9</v>
      </c>
      <c r="I115" s="71"/>
    </row>
    <row r="116" spans="1:9" ht="27" customHeight="1">
      <c r="A116" s="278"/>
      <c r="B116" s="279"/>
      <c r="C116" s="264"/>
      <c r="D116" s="50" t="s">
        <v>120</v>
      </c>
      <c r="E116" s="38" t="s">
        <v>371</v>
      </c>
      <c r="F116" s="50" t="s">
        <v>393</v>
      </c>
      <c r="G116" s="254">
        <v>4456</v>
      </c>
      <c r="H116" s="72">
        <v>57</v>
      </c>
      <c r="I116" s="71"/>
    </row>
    <row r="117" spans="1:9" ht="27" customHeight="1">
      <c r="A117" s="278"/>
      <c r="B117" s="279"/>
      <c r="C117" s="263" t="s">
        <v>29</v>
      </c>
      <c r="D117" s="50" t="s">
        <v>121</v>
      </c>
      <c r="E117" s="38" t="s">
        <v>359</v>
      </c>
      <c r="F117" s="50" t="s">
        <v>395</v>
      </c>
      <c r="G117" s="254">
        <v>1634</v>
      </c>
      <c r="H117" s="72">
        <v>27.2</v>
      </c>
      <c r="I117" s="71"/>
    </row>
    <row r="118" spans="1:9" ht="27" customHeight="1">
      <c r="A118" s="278"/>
      <c r="B118" s="279"/>
      <c r="C118" s="264"/>
      <c r="D118" s="50" t="s">
        <v>122</v>
      </c>
      <c r="E118" s="38" t="s">
        <v>359</v>
      </c>
      <c r="F118" s="50" t="s">
        <v>403</v>
      </c>
      <c r="G118" s="254">
        <v>4610</v>
      </c>
      <c r="H118" s="72">
        <v>69.2</v>
      </c>
      <c r="I118" s="71"/>
    </row>
    <row r="119" spans="1:9" ht="27" customHeight="1">
      <c r="A119" s="278"/>
      <c r="B119" s="279"/>
      <c r="C119" s="50" t="s">
        <v>36</v>
      </c>
      <c r="D119" s="50" t="s">
        <v>124</v>
      </c>
      <c r="E119" s="38" t="s">
        <v>359</v>
      </c>
      <c r="F119" s="50" t="s">
        <v>396</v>
      </c>
      <c r="G119" s="254">
        <v>3442</v>
      </c>
      <c r="H119" s="72">
        <v>42.7</v>
      </c>
      <c r="I119" s="71"/>
    </row>
    <row r="120" spans="1:9" ht="27" customHeight="1">
      <c r="A120" s="278"/>
      <c r="B120" s="279"/>
      <c r="C120" s="50" t="s">
        <v>30</v>
      </c>
      <c r="D120" s="50" t="s">
        <v>123</v>
      </c>
      <c r="E120" s="38" t="s">
        <v>366</v>
      </c>
      <c r="F120" s="50" t="s">
        <v>397</v>
      </c>
      <c r="G120" s="254">
        <v>3126</v>
      </c>
      <c r="H120" s="72">
        <v>50.5</v>
      </c>
      <c r="I120" s="71"/>
    </row>
    <row r="121" spans="1:9" ht="27" customHeight="1">
      <c r="A121" s="278"/>
      <c r="B121" s="279"/>
      <c r="C121" s="263" t="s">
        <v>62</v>
      </c>
      <c r="D121" s="50" t="s">
        <v>107</v>
      </c>
      <c r="E121" s="38" t="s">
        <v>398</v>
      </c>
      <c r="F121" s="50" t="s">
        <v>399</v>
      </c>
      <c r="G121" s="254">
        <v>2684</v>
      </c>
      <c r="H121" s="72">
        <v>36.799999999999997</v>
      </c>
      <c r="I121" s="71"/>
    </row>
    <row r="122" spans="1:9" ht="27" customHeight="1">
      <c r="A122" s="278"/>
      <c r="B122" s="279"/>
      <c r="C122" s="283"/>
      <c r="D122" s="50" t="s">
        <v>108</v>
      </c>
      <c r="E122" s="38" t="s">
        <v>366</v>
      </c>
      <c r="F122" s="50" t="s">
        <v>400</v>
      </c>
      <c r="G122" s="254">
        <v>3712</v>
      </c>
      <c r="H122" s="72">
        <v>40.1</v>
      </c>
      <c r="I122" s="71"/>
    </row>
    <row r="123" spans="1:9" ht="27" customHeight="1">
      <c r="A123" s="280"/>
      <c r="B123" s="281"/>
      <c r="C123" s="284"/>
      <c r="D123" s="56" t="s">
        <v>109</v>
      </c>
      <c r="E123" s="154" t="s">
        <v>366</v>
      </c>
      <c r="F123" s="56" t="s">
        <v>401</v>
      </c>
      <c r="G123" s="255">
        <v>1989</v>
      </c>
      <c r="H123" s="248">
        <v>40</v>
      </c>
      <c r="I123" s="74"/>
    </row>
  </sheetData>
  <sheetProtection selectLockedCells="1"/>
  <mergeCells count="112">
    <mergeCell ref="A1:I1"/>
    <mergeCell ref="E51:F51"/>
    <mergeCell ref="E26:F26"/>
    <mergeCell ref="A65:B66"/>
    <mergeCell ref="A21:B21"/>
    <mergeCell ref="A5:C5"/>
    <mergeCell ref="G4:H4"/>
    <mergeCell ref="G5:H5"/>
    <mergeCell ref="E39:F39"/>
    <mergeCell ref="E38:F38"/>
    <mergeCell ref="A22:B24"/>
    <mergeCell ref="A26:B26"/>
    <mergeCell ref="A33:B37"/>
    <mergeCell ref="E32:F32"/>
    <mergeCell ref="E31:F31"/>
    <mergeCell ref="E41:F41"/>
    <mergeCell ref="E40:F40"/>
    <mergeCell ref="A38:B49"/>
    <mergeCell ref="E48:F48"/>
    <mergeCell ref="E47:F47"/>
    <mergeCell ref="E49:F49"/>
    <mergeCell ref="E45:F45"/>
    <mergeCell ref="E46:F46"/>
    <mergeCell ref="E44:F44"/>
    <mergeCell ref="E43:F43"/>
    <mergeCell ref="E42:F42"/>
    <mergeCell ref="E25:F25"/>
    <mergeCell ref="E29:F29"/>
    <mergeCell ref="E28:F28"/>
    <mergeCell ref="E27:F27"/>
    <mergeCell ref="A25:B25"/>
    <mergeCell ref="E37:F37"/>
    <mergeCell ref="C101:C103"/>
    <mergeCell ref="A99:B105"/>
    <mergeCell ref="A107:B107"/>
    <mergeCell ref="G6:H6"/>
    <mergeCell ref="G7:H7"/>
    <mergeCell ref="G8:H8"/>
    <mergeCell ref="E36:F36"/>
    <mergeCell ref="E35:F35"/>
    <mergeCell ref="E34:F34"/>
    <mergeCell ref="E33:F33"/>
    <mergeCell ref="H65:I66"/>
    <mergeCell ref="H72:I72"/>
    <mergeCell ref="H71:I71"/>
    <mergeCell ref="H70:I70"/>
    <mergeCell ref="H67:I67"/>
    <mergeCell ref="H69:I69"/>
    <mergeCell ref="H68:I68"/>
    <mergeCell ref="A16:C16"/>
    <mergeCell ref="G16:H16"/>
    <mergeCell ref="G15:H15"/>
    <mergeCell ref="G17:H17"/>
    <mergeCell ref="C38:C39"/>
    <mergeCell ref="C40:C42"/>
    <mergeCell ref="E23:F23"/>
    <mergeCell ref="E24:F24"/>
    <mergeCell ref="A27:B32"/>
    <mergeCell ref="C28:C29"/>
    <mergeCell ref="A6:A8"/>
    <mergeCell ref="A10:A15"/>
    <mergeCell ref="G12:H12"/>
    <mergeCell ref="G11:H11"/>
    <mergeCell ref="B11:B12"/>
    <mergeCell ref="G10:H10"/>
    <mergeCell ref="G9:H9"/>
    <mergeCell ref="G14:H14"/>
    <mergeCell ref="G13:H13"/>
    <mergeCell ref="C99:C100"/>
    <mergeCell ref="A51:B51"/>
    <mergeCell ref="E55:F55"/>
    <mergeCell ref="E52:F52"/>
    <mergeCell ref="E53:F53"/>
    <mergeCell ref="E54:F54"/>
    <mergeCell ref="E56:F56"/>
    <mergeCell ref="E57:F57"/>
    <mergeCell ref="D65:D66"/>
    <mergeCell ref="E65:G65"/>
    <mergeCell ref="A94:B98"/>
    <mergeCell ref="A67:B67"/>
    <mergeCell ref="A70:B70"/>
    <mergeCell ref="A71:B71"/>
    <mergeCell ref="A72:B72"/>
    <mergeCell ref="A88:B93"/>
    <mergeCell ref="A83:B83"/>
    <mergeCell ref="A68:B68"/>
    <mergeCell ref="A108:B123"/>
    <mergeCell ref="C108:C109"/>
    <mergeCell ref="C111:C112"/>
    <mergeCell ref="C113:C116"/>
    <mergeCell ref="C117:C118"/>
    <mergeCell ref="C121:C123"/>
    <mergeCell ref="C89:C90"/>
    <mergeCell ref="A52:B62"/>
    <mergeCell ref="C52:C55"/>
    <mergeCell ref="C56:C57"/>
    <mergeCell ref="E21:F21"/>
    <mergeCell ref="E22:F22"/>
    <mergeCell ref="A69:B69"/>
    <mergeCell ref="A87:B87"/>
    <mergeCell ref="A84:B86"/>
    <mergeCell ref="C65:C66"/>
    <mergeCell ref="E62:F62"/>
    <mergeCell ref="A17:C17"/>
    <mergeCell ref="E58:F58"/>
    <mergeCell ref="E59:F59"/>
    <mergeCell ref="E60:F60"/>
    <mergeCell ref="E61:F61"/>
    <mergeCell ref="C45:C46"/>
    <mergeCell ref="C48:C49"/>
    <mergeCell ref="C60:C62"/>
    <mergeCell ref="E30:F30"/>
  </mergeCells>
  <phoneticPr fontId="2" type="noConversion"/>
  <printOptions horizontalCentered="1"/>
  <pageMargins left="0.51" right="0.53" top="1.1499999999999999" bottom="0.6" header="0.51181102362204722" footer="0.26"/>
  <pageSetup paperSize="9" scale="99" orientation="portrait" r:id="rId1"/>
  <headerFooter alignWithMargins="0">
    <oddFooter>&amp;C- &amp;P -</oddFooter>
  </headerFooter>
  <rowBreaks count="3" manualBreakCount="3">
    <brk id="25" max="8" man="1"/>
    <brk id="49" max="8" man="1"/>
    <brk id="105" max="8" man="1"/>
  </rowBreaks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sheetPr enableFormatConditionsCalculation="0">
    <tabColor indexed="43"/>
  </sheetPr>
  <dimension ref="A1:Q26"/>
  <sheetViews>
    <sheetView view="pageBreakPreview" zoomScale="115" zoomScaleSheetLayoutView="115" workbookViewId="0">
      <selection activeCell="T10" sqref="T10"/>
    </sheetView>
  </sheetViews>
  <sheetFormatPr defaultRowHeight="13.5"/>
  <cols>
    <col min="1" max="1" width="3" style="1" customWidth="1"/>
    <col min="2" max="2" width="10" style="1" customWidth="1"/>
    <col min="3" max="3" width="3.88671875" style="1" customWidth="1"/>
    <col min="4" max="15" width="4.5546875" style="1" customWidth="1"/>
    <col min="16" max="16" width="8.77734375" style="1" customWidth="1"/>
    <col min="17" max="17" width="8.21875" style="1" customWidth="1"/>
    <col min="18" max="18" width="0" style="1" hidden="1" customWidth="1"/>
    <col min="19" max="16384" width="8.88671875" style="1"/>
  </cols>
  <sheetData>
    <row r="1" spans="1:17" ht="15" customHeight="1">
      <c r="A1" s="2" t="s">
        <v>358</v>
      </c>
      <c r="B1" s="3"/>
      <c r="D1" s="4"/>
      <c r="F1" s="5"/>
      <c r="G1" s="5"/>
      <c r="H1" s="5"/>
      <c r="I1" s="5"/>
    </row>
    <row r="2" spans="1:17" ht="31.5">
      <c r="A2" s="375" t="s">
        <v>337</v>
      </c>
      <c r="B2" s="375"/>
      <c r="C2" s="375"/>
      <c r="D2" s="375"/>
      <c r="E2" s="375"/>
      <c r="F2" s="375"/>
      <c r="G2" s="375"/>
      <c r="H2" s="375"/>
      <c r="I2" s="375"/>
      <c r="J2" s="375"/>
      <c r="K2" s="375"/>
      <c r="L2" s="375"/>
      <c r="M2" s="375"/>
      <c r="N2" s="375"/>
      <c r="O2" s="375"/>
      <c r="P2" s="375"/>
      <c r="Q2" s="375"/>
    </row>
    <row r="3" spans="1:17" ht="12.75" customHeight="1" thickBot="1">
      <c r="B3" s="1" t="s">
        <v>338</v>
      </c>
      <c r="Q3" s="25" t="s">
        <v>339</v>
      </c>
    </row>
    <row r="4" spans="1:17" s="26" customFormat="1" ht="12">
      <c r="A4" s="376" t="s">
        <v>340</v>
      </c>
      <c r="B4" s="377"/>
      <c r="C4" s="378"/>
      <c r="D4" s="373">
        <v>0.29166666666666669</v>
      </c>
      <c r="E4" s="373">
        <v>0.375</v>
      </c>
      <c r="F4" s="373">
        <v>0.45833333333333331</v>
      </c>
      <c r="G4" s="373">
        <v>0.5</v>
      </c>
      <c r="H4" s="373">
        <v>0.54166666666666663</v>
      </c>
      <c r="I4" s="373">
        <v>0.58333333333333337</v>
      </c>
      <c r="J4" s="373">
        <v>0.625</v>
      </c>
      <c r="K4" s="373">
        <v>0.66666666666666663</v>
      </c>
      <c r="L4" s="373">
        <v>0.70833333333333337</v>
      </c>
      <c r="M4" s="373">
        <v>0.75</v>
      </c>
      <c r="N4" s="384">
        <v>0.79166666666666663</v>
      </c>
      <c r="O4" s="382">
        <v>0.83333333333333337</v>
      </c>
      <c r="P4" s="386" t="s">
        <v>357</v>
      </c>
      <c r="Q4" s="387"/>
    </row>
    <row r="5" spans="1:17" s="26" customFormat="1" ht="12.75" thickBot="1">
      <c r="A5" s="379"/>
      <c r="B5" s="380"/>
      <c r="C5" s="381"/>
      <c r="D5" s="374"/>
      <c r="E5" s="374"/>
      <c r="F5" s="374"/>
      <c r="G5" s="374"/>
      <c r="H5" s="374"/>
      <c r="I5" s="374"/>
      <c r="J5" s="374"/>
      <c r="K5" s="374"/>
      <c r="L5" s="374"/>
      <c r="M5" s="374"/>
      <c r="N5" s="385"/>
      <c r="O5" s="383"/>
      <c r="P5" s="232" t="s">
        <v>6</v>
      </c>
      <c r="Q5" s="84" t="s">
        <v>43</v>
      </c>
    </row>
    <row r="6" spans="1:17" ht="24" customHeight="1" thickBot="1">
      <c r="A6" s="370" t="s">
        <v>341</v>
      </c>
      <c r="B6" s="371"/>
      <c r="C6" s="372"/>
      <c r="D6" s="156">
        <v>2.1</v>
      </c>
      <c r="E6" s="156">
        <v>8.3000000000000007</v>
      </c>
      <c r="F6" s="156">
        <v>16.600000000000001</v>
      </c>
      <c r="G6" s="156">
        <v>19.7</v>
      </c>
      <c r="H6" s="156">
        <v>23.7</v>
      </c>
      <c r="I6" s="156">
        <v>26</v>
      </c>
      <c r="J6" s="156">
        <v>28.2</v>
      </c>
      <c r="K6" s="156">
        <v>30.1</v>
      </c>
      <c r="L6" s="156">
        <v>32</v>
      </c>
      <c r="M6" s="156">
        <v>33.799999999999997</v>
      </c>
      <c r="N6" s="213">
        <v>36.1</v>
      </c>
      <c r="O6" s="214">
        <v>39.4</v>
      </c>
      <c r="P6" s="139">
        <v>3208954</v>
      </c>
      <c r="Q6" s="157">
        <v>1263691</v>
      </c>
    </row>
    <row r="7" spans="1:17" ht="24" customHeight="1">
      <c r="A7" s="366" t="s">
        <v>342</v>
      </c>
      <c r="B7" s="359" t="s">
        <v>343</v>
      </c>
      <c r="C7" s="360"/>
      <c r="D7" s="158">
        <v>2.2000000000000002</v>
      </c>
      <c r="E7" s="158">
        <v>9.6999999999999993</v>
      </c>
      <c r="F7" s="158">
        <v>17.399999999999999</v>
      </c>
      <c r="G7" s="158">
        <v>20.3</v>
      </c>
      <c r="H7" s="158">
        <v>24.1</v>
      </c>
      <c r="I7" s="158">
        <v>26.4</v>
      </c>
      <c r="J7" s="158">
        <v>28.7</v>
      </c>
      <c r="K7" s="158">
        <v>30.8</v>
      </c>
      <c r="L7" s="158">
        <v>33</v>
      </c>
      <c r="M7" s="158">
        <v>35.200000000000003</v>
      </c>
      <c r="N7" s="215">
        <v>38.299999999999997</v>
      </c>
      <c r="O7" s="216">
        <v>43.5</v>
      </c>
      <c r="P7" s="140">
        <f>SUM(P8+P10+P12)</f>
        <v>581940</v>
      </c>
      <c r="Q7" s="159">
        <v>253209</v>
      </c>
    </row>
    <row r="8" spans="1:17" ht="24" customHeight="1">
      <c r="A8" s="367"/>
      <c r="B8" s="361" t="s">
        <v>328</v>
      </c>
      <c r="C8" s="362"/>
      <c r="D8" s="160">
        <v>1.8</v>
      </c>
      <c r="E8" s="160">
        <v>10.7</v>
      </c>
      <c r="F8" s="160">
        <v>20.2</v>
      </c>
      <c r="G8" s="160">
        <v>23.6</v>
      </c>
      <c r="H8" s="160">
        <v>28</v>
      </c>
      <c r="I8" s="160">
        <v>30.5</v>
      </c>
      <c r="J8" s="160">
        <v>33.1</v>
      </c>
      <c r="K8" s="160">
        <v>35.6</v>
      </c>
      <c r="L8" s="160">
        <v>37.700000000000003</v>
      </c>
      <c r="M8" s="160">
        <v>40</v>
      </c>
      <c r="N8" s="217">
        <v>42.8</v>
      </c>
      <c r="O8" s="218">
        <v>49.1</v>
      </c>
      <c r="P8" s="141">
        <v>166384</v>
      </c>
      <c r="Q8" s="161">
        <v>81634</v>
      </c>
    </row>
    <row r="9" spans="1:17">
      <c r="A9" s="367"/>
      <c r="B9" s="162"/>
      <c r="C9" s="163" t="s">
        <v>344</v>
      </c>
      <c r="D9" s="164">
        <v>0.8</v>
      </c>
      <c r="E9" s="164">
        <v>5.4</v>
      </c>
      <c r="F9" s="164">
        <v>13.2</v>
      </c>
      <c r="G9" s="164">
        <v>18</v>
      </c>
      <c r="H9" s="164">
        <v>23</v>
      </c>
      <c r="I9" s="164">
        <v>27.1</v>
      </c>
      <c r="J9" s="164">
        <v>31.4</v>
      </c>
      <c r="K9" s="164">
        <v>34.799999999999997</v>
      </c>
      <c r="L9" s="164">
        <v>38</v>
      </c>
      <c r="M9" s="164">
        <v>45.2</v>
      </c>
      <c r="N9" s="219"/>
      <c r="O9" s="220"/>
      <c r="P9" s="165">
        <v>166389</v>
      </c>
      <c r="Q9" s="166">
        <v>75291</v>
      </c>
    </row>
    <row r="10" spans="1:17" ht="24" customHeight="1">
      <c r="A10" s="367"/>
      <c r="B10" s="361" t="s">
        <v>61</v>
      </c>
      <c r="C10" s="362"/>
      <c r="D10" s="160">
        <v>2</v>
      </c>
      <c r="E10" s="160">
        <v>9.1999999999999993</v>
      </c>
      <c r="F10" s="160">
        <v>16.5</v>
      </c>
      <c r="G10" s="160">
        <v>18.899999999999999</v>
      </c>
      <c r="H10" s="160">
        <v>23</v>
      </c>
      <c r="I10" s="160">
        <v>25.2</v>
      </c>
      <c r="J10" s="160">
        <v>27.5</v>
      </c>
      <c r="K10" s="160">
        <v>29.4</v>
      </c>
      <c r="L10" s="160">
        <v>31.4</v>
      </c>
      <c r="M10" s="160">
        <v>33.799999999999997</v>
      </c>
      <c r="N10" s="217">
        <v>36.6</v>
      </c>
      <c r="O10" s="218">
        <v>41.1</v>
      </c>
      <c r="P10" s="141">
        <v>204682</v>
      </c>
      <c r="Q10" s="161">
        <v>84046</v>
      </c>
    </row>
    <row r="11" spans="1:17">
      <c r="A11" s="367"/>
      <c r="B11" s="162"/>
      <c r="C11" s="167" t="s">
        <v>344</v>
      </c>
      <c r="D11" s="168">
        <v>2.4</v>
      </c>
      <c r="E11" s="168">
        <v>9.1</v>
      </c>
      <c r="F11" s="168">
        <v>18.3</v>
      </c>
      <c r="G11" s="168">
        <v>22.2</v>
      </c>
      <c r="H11" s="168">
        <v>27.4</v>
      </c>
      <c r="I11" s="168">
        <v>30.5</v>
      </c>
      <c r="J11" s="168">
        <v>33.799999999999997</v>
      </c>
      <c r="K11" s="168">
        <v>36.9</v>
      </c>
      <c r="L11" s="168">
        <v>39.9</v>
      </c>
      <c r="M11" s="168">
        <v>43.4</v>
      </c>
      <c r="N11" s="221"/>
      <c r="O11" s="222"/>
      <c r="P11" s="169">
        <v>196170</v>
      </c>
      <c r="Q11" s="170">
        <v>85081</v>
      </c>
    </row>
    <row r="12" spans="1:17" ht="24" customHeight="1">
      <c r="A12" s="367"/>
      <c r="B12" s="361" t="s">
        <v>63</v>
      </c>
      <c r="C12" s="369"/>
      <c r="D12" s="160">
        <v>2.7</v>
      </c>
      <c r="E12" s="160">
        <v>9.4</v>
      </c>
      <c r="F12" s="160">
        <v>16.2</v>
      </c>
      <c r="G12" s="160">
        <v>18.899999999999999</v>
      </c>
      <c r="H12" s="160">
        <v>22.1</v>
      </c>
      <c r="I12" s="160">
        <v>24.3</v>
      </c>
      <c r="J12" s="160">
        <v>26.4</v>
      </c>
      <c r="K12" s="160">
        <v>28.3</v>
      </c>
      <c r="L12" s="160">
        <v>31</v>
      </c>
      <c r="M12" s="160">
        <v>32.799999999999997</v>
      </c>
      <c r="N12" s="217">
        <v>36.4</v>
      </c>
      <c r="O12" s="218">
        <v>41.5</v>
      </c>
      <c r="P12" s="141">
        <v>210874</v>
      </c>
      <c r="Q12" s="161">
        <v>87529</v>
      </c>
    </row>
    <row r="13" spans="1:17">
      <c r="A13" s="368"/>
      <c r="B13" s="171"/>
      <c r="C13" s="172" t="s">
        <v>344</v>
      </c>
      <c r="D13" s="173">
        <v>2.4</v>
      </c>
      <c r="E13" s="173">
        <v>9.6999999999999993</v>
      </c>
      <c r="F13" s="173">
        <v>18.899999999999999</v>
      </c>
      <c r="G13" s="173">
        <v>22.9</v>
      </c>
      <c r="H13" s="173">
        <v>27.8</v>
      </c>
      <c r="I13" s="173">
        <v>31.2</v>
      </c>
      <c r="J13" s="173">
        <v>34.200000000000003</v>
      </c>
      <c r="K13" s="173">
        <v>37.299999999999997</v>
      </c>
      <c r="L13" s="173">
        <v>40.6</v>
      </c>
      <c r="M13" s="173">
        <v>45.5</v>
      </c>
      <c r="N13" s="223"/>
      <c r="O13" s="224"/>
      <c r="P13" s="174">
        <v>183038</v>
      </c>
      <c r="Q13" s="175">
        <v>83204</v>
      </c>
    </row>
    <row r="14" spans="1:17" ht="24" customHeight="1">
      <c r="A14" s="363" t="s">
        <v>79</v>
      </c>
      <c r="B14" s="364"/>
      <c r="C14" s="365"/>
      <c r="D14" s="176">
        <v>2.4</v>
      </c>
      <c r="E14" s="176">
        <v>9.5</v>
      </c>
      <c r="F14" s="176">
        <v>20.6</v>
      </c>
      <c r="G14" s="176">
        <v>24.7</v>
      </c>
      <c r="H14" s="176">
        <v>29.9</v>
      </c>
      <c r="I14" s="176">
        <v>33</v>
      </c>
      <c r="J14" s="176">
        <v>35.9</v>
      </c>
      <c r="K14" s="176">
        <v>38.1</v>
      </c>
      <c r="L14" s="176">
        <v>40.299999999999997</v>
      </c>
      <c r="M14" s="176">
        <v>42.3</v>
      </c>
      <c r="N14" s="225">
        <v>44.7</v>
      </c>
      <c r="O14" s="226">
        <v>47.5</v>
      </c>
      <c r="P14" s="177">
        <v>1214936</v>
      </c>
      <c r="Q14" s="178">
        <v>577124</v>
      </c>
    </row>
    <row r="15" spans="1:17">
      <c r="A15" s="350"/>
      <c r="B15" s="351"/>
      <c r="C15" s="179" t="s">
        <v>345</v>
      </c>
      <c r="D15" s="173">
        <v>5.5</v>
      </c>
      <c r="E15" s="173">
        <v>16.3</v>
      </c>
      <c r="F15" s="173">
        <v>29.7</v>
      </c>
      <c r="G15" s="173">
        <v>36.1</v>
      </c>
      <c r="H15" s="173">
        <v>43.9</v>
      </c>
      <c r="I15" s="173">
        <v>48.1</v>
      </c>
      <c r="J15" s="173">
        <v>52.3</v>
      </c>
      <c r="K15" s="173">
        <v>55.5</v>
      </c>
      <c r="L15" s="173">
        <v>58.5</v>
      </c>
      <c r="M15" s="173">
        <v>62.3</v>
      </c>
      <c r="N15" s="223"/>
      <c r="O15" s="224"/>
      <c r="P15" s="180">
        <v>1190509</v>
      </c>
      <c r="Q15" s="175">
        <v>741724</v>
      </c>
    </row>
    <row r="16" spans="1:17" ht="24" customHeight="1">
      <c r="A16" s="352" t="s">
        <v>346</v>
      </c>
      <c r="B16" s="353"/>
      <c r="C16" s="354"/>
      <c r="D16" s="181">
        <v>2.4</v>
      </c>
      <c r="E16" s="181">
        <v>9.9</v>
      </c>
      <c r="F16" s="181">
        <v>17.600000000000001</v>
      </c>
      <c r="G16" s="181">
        <v>20.8</v>
      </c>
      <c r="H16" s="181">
        <v>24.7</v>
      </c>
      <c r="I16" s="181">
        <v>27</v>
      </c>
      <c r="J16" s="181">
        <v>29.2</v>
      </c>
      <c r="K16" s="181">
        <v>31.3</v>
      </c>
      <c r="L16" s="181">
        <v>33.200000000000003</v>
      </c>
      <c r="M16" s="181">
        <v>35.200000000000003</v>
      </c>
      <c r="N16" s="227">
        <v>37.799999999999997</v>
      </c>
      <c r="O16" s="228">
        <v>41.7</v>
      </c>
      <c r="P16" s="143">
        <v>557985</v>
      </c>
      <c r="Q16" s="182">
        <v>232875</v>
      </c>
    </row>
    <row r="17" spans="1:17" ht="24" customHeight="1">
      <c r="A17" s="355" t="s">
        <v>72</v>
      </c>
      <c r="B17" s="356"/>
      <c r="C17" s="357"/>
      <c r="D17" s="183">
        <v>1.8</v>
      </c>
      <c r="E17" s="183">
        <v>6.5</v>
      </c>
      <c r="F17" s="183">
        <v>12.5</v>
      </c>
      <c r="G17" s="183">
        <v>14.5</v>
      </c>
      <c r="H17" s="183">
        <v>17</v>
      </c>
      <c r="I17" s="183">
        <v>18.5</v>
      </c>
      <c r="J17" s="183">
        <v>20.100000000000001</v>
      </c>
      <c r="K17" s="183">
        <v>21.5</v>
      </c>
      <c r="L17" s="183">
        <v>22.8</v>
      </c>
      <c r="M17" s="183">
        <v>24.3</v>
      </c>
      <c r="N17" s="229">
        <v>27</v>
      </c>
      <c r="O17" s="230">
        <v>30.4</v>
      </c>
      <c r="P17" s="142">
        <v>214598</v>
      </c>
      <c r="Q17" s="184">
        <v>65200</v>
      </c>
    </row>
    <row r="18" spans="1:17" ht="24" customHeight="1" thickBot="1">
      <c r="A18" s="355" t="s">
        <v>73</v>
      </c>
      <c r="B18" s="356"/>
      <c r="C18" s="357"/>
      <c r="D18" s="181">
        <v>1.2</v>
      </c>
      <c r="E18" s="181">
        <v>5.0999999999999996</v>
      </c>
      <c r="F18" s="181">
        <v>11.6</v>
      </c>
      <c r="G18" s="181">
        <v>12.8</v>
      </c>
      <c r="H18" s="181">
        <v>15.6</v>
      </c>
      <c r="I18" s="181">
        <v>17.100000000000001</v>
      </c>
      <c r="J18" s="181">
        <v>18.600000000000001</v>
      </c>
      <c r="K18" s="181">
        <v>19.899999999999999</v>
      </c>
      <c r="L18" s="181">
        <v>21.1</v>
      </c>
      <c r="M18" s="181">
        <v>22.4</v>
      </c>
      <c r="N18" s="227">
        <v>23.8</v>
      </c>
      <c r="O18" s="231">
        <v>25.8</v>
      </c>
      <c r="P18" s="143">
        <v>789177</v>
      </c>
      <c r="Q18" s="182">
        <v>203234</v>
      </c>
    </row>
    <row r="19" spans="1:17" ht="1.5" customHeight="1">
      <c r="A19" s="28"/>
      <c r="B19" s="28"/>
      <c r="C19" s="28"/>
    </row>
    <row r="20" spans="1:17" ht="14.25" thickBot="1">
      <c r="A20" s="358"/>
      <c r="B20" s="358"/>
      <c r="C20" s="358"/>
      <c r="D20" s="358"/>
      <c r="E20" s="358"/>
      <c r="F20" s="358"/>
      <c r="G20" s="358"/>
      <c r="H20" s="358"/>
      <c r="I20" s="358"/>
      <c r="J20" s="358"/>
      <c r="K20" s="358"/>
      <c r="L20" s="358"/>
      <c r="M20" s="358"/>
      <c r="N20" s="358"/>
      <c r="O20" s="358"/>
      <c r="P20" s="358"/>
      <c r="Q20" s="358"/>
    </row>
    <row r="21" spans="1:17" s="26" customFormat="1" ht="24" customHeight="1" thickBot="1">
      <c r="A21" s="348" t="s">
        <v>347</v>
      </c>
      <c r="B21" s="349"/>
      <c r="C21" s="349"/>
      <c r="D21" s="86">
        <v>0.29166666666666669</v>
      </c>
      <c r="E21" s="86">
        <v>0.375</v>
      </c>
      <c r="F21" s="86">
        <v>0.45833333333333331</v>
      </c>
      <c r="G21" s="86">
        <v>0.5</v>
      </c>
      <c r="H21" s="86">
        <v>0.54166666666666663</v>
      </c>
      <c r="I21" s="86">
        <v>0.58333333333333337</v>
      </c>
      <c r="J21" s="86">
        <v>0.625</v>
      </c>
      <c r="K21" s="86">
        <v>0.66666666666666663</v>
      </c>
      <c r="L21" s="86">
        <v>0.70833333333333337</v>
      </c>
      <c r="M21" s="86">
        <v>0.75</v>
      </c>
      <c r="N21" s="86">
        <v>0.79166666666666663</v>
      </c>
      <c r="O21" s="87">
        <v>0.83333333333333337</v>
      </c>
      <c r="P21" s="85" t="s">
        <v>348</v>
      </c>
      <c r="Q21" s="88" t="s">
        <v>21</v>
      </c>
    </row>
    <row r="22" spans="1:17" ht="32.25" thickTop="1">
      <c r="A22" s="388" t="s">
        <v>349</v>
      </c>
      <c r="B22" s="389"/>
      <c r="C22" s="390"/>
      <c r="D22" s="185">
        <v>1.1000000000000001</v>
      </c>
      <c r="E22" s="185">
        <v>5.0999999999999996</v>
      </c>
      <c r="F22" s="185">
        <v>11.4</v>
      </c>
      <c r="G22" s="185">
        <v>14.3</v>
      </c>
      <c r="H22" s="185">
        <v>17</v>
      </c>
      <c r="I22" s="185">
        <v>19.8</v>
      </c>
      <c r="J22" s="185">
        <v>21.7</v>
      </c>
      <c r="K22" s="185">
        <v>23.5</v>
      </c>
      <c r="L22" s="185">
        <v>25</v>
      </c>
      <c r="M22" s="185">
        <v>26.7</v>
      </c>
      <c r="N22" s="185">
        <v>28.5</v>
      </c>
      <c r="O22" s="186">
        <v>30.9</v>
      </c>
      <c r="P22" s="187">
        <v>30.9</v>
      </c>
      <c r="Q22" s="89" t="s">
        <v>350</v>
      </c>
    </row>
    <row r="23" spans="1:17" ht="19.5" customHeight="1">
      <c r="A23" s="388" t="s">
        <v>351</v>
      </c>
      <c r="B23" s="389"/>
      <c r="C23" s="390"/>
      <c r="D23" s="188">
        <v>2.1</v>
      </c>
      <c r="E23" s="189">
        <v>7.6</v>
      </c>
      <c r="F23" s="189">
        <v>14.2</v>
      </c>
      <c r="G23" s="190">
        <v>16.7</v>
      </c>
      <c r="H23" s="189">
        <v>20</v>
      </c>
      <c r="I23" s="190">
        <v>21.8</v>
      </c>
      <c r="J23" s="189">
        <v>23.6</v>
      </c>
      <c r="K23" s="190">
        <v>25.3</v>
      </c>
      <c r="L23" s="189">
        <v>27</v>
      </c>
      <c r="M23" s="189">
        <v>28.8</v>
      </c>
      <c r="N23" s="190">
        <v>30.8</v>
      </c>
      <c r="O23" s="191">
        <v>34.1</v>
      </c>
      <c r="P23" s="192">
        <v>34.1</v>
      </c>
      <c r="Q23" s="91" t="s">
        <v>352</v>
      </c>
    </row>
    <row r="24" spans="1:17" ht="22.5" customHeight="1">
      <c r="A24" s="391" t="s">
        <v>353</v>
      </c>
      <c r="B24" s="392"/>
      <c r="C24" s="90" t="s">
        <v>354</v>
      </c>
      <c r="D24" s="193">
        <v>2.1128148079665721</v>
      </c>
      <c r="E24" s="194">
        <v>7.974453135538119</v>
      </c>
      <c r="F24" s="194">
        <v>14.388904634233951</v>
      </c>
      <c r="G24" s="194">
        <v>16.625543530153514</v>
      </c>
      <c r="H24" s="194">
        <v>19.879601156095646</v>
      </c>
      <c r="I24" s="195">
        <f>(H24+J24)/2</f>
        <v>21.706726360890382</v>
      </c>
      <c r="J24" s="194">
        <v>23.533851565685119</v>
      </c>
      <c r="K24" s="195">
        <f>(J24+L24)/2</f>
        <v>25.244541206746824</v>
      </c>
      <c r="L24" s="194">
        <v>26.955230847808526</v>
      </c>
      <c r="M24" s="194">
        <v>28.798345576812611</v>
      </c>
      <c r="N24" s="194">
        <v>31.002853864842294</v>
      </c>
      <c r="O24" s="196">
        <v>34.466594019160148</v>
      </c>
      <c r="P24" s="197">
        <v>34.5</v>
      </c>
      <c r="Q24" s="395" t="s">
        <v>355</v>
      </c>
    </row>
    <row r="25" spans="1:17" ht="22.5" customHeight="1" thickBot="1">
      <c r="A25" s="393"/>
      <c r="B25" s="394"/>
      <c r="C25" s="152" t="s">
        <v>329</v>
      </c>
      <c r="D25" s="198">
        <v>2.5</v>
      </c>
      <c r="E25" s="199">
        <v>9.5</v>
      </c>
      <c r="F25" s="199">
        <v>17</v>
      </c>
      <c r="G25" s="199">
        <v>19.7</v>
      </c>
      <c r="H25" s="199">
        <v>23.5</v>
      </c>
      <c r="I25" s="200">
        <f>(H25+J25)/2</f>
        <v>25.6</v>
      </c>
      <c r="J25" s="199">
        <v>27.7</v>
      </c>
      <c r="K25" s="200">
        <f>(J25+L25)/2</f>
        <v>29.7</v>
      </c>
      <c r="L25" s="199">
        <v>31.7</v>
      </c>
      <c r="M25" s="199">
        <v>33.9</v>
      </c>
      <c r="N25" s="199">
        <v>36.6</v>
      </c>
      <c r="O25" s="201">
        <v>40.799999999999997</v>
      </c>
      <c r="P25" s="202">
        <v>40.799999999999997</v>
      </c>
      <c r="Q25" s="396"/>
    </row>
    <row r="26" spans="1:17" ht="10.5" customHeight="1"/>
  </sheetData>
  <mergeCells count="32">
    <mergeCell ref="A22:C22"/>
    <mergeCell ref="A23:C23"/>
    <mergeCell ref="A24:B25"/>
    <mergeCell ref="Q24:Q25"/>
    <mergeCell ref="A2:Q2"/>
    <mergeCell ref="A4:C5"/>
    <mergeCell ref="O4:O5"/>
    <mergeCell ref="N4:N5"/>
    <mergeCell ref="L4:L5"/>
    <mergeCell ref="P4:Q4"/>
    <mergeCell ref="K4:K5"/>
    <mergeCell ref="M4:M5"/>
    <mergeCell ref="A6:C6"/>
    <mergeCell ref="H4:H5"/>
    <mergeCell ref="I4:I5"/>
    <mergeCell ref="J4:J5"/>
    <mergeCell ref="D4:D5"/>
    <mergeCell ref="E4:E5"/>
    <mergeCell ref="F4:F5"/>
    <mergeCell ref="G4:G5"/>
    <mergeCell ref="B7:C7"/>
    <mergeCell ref="B10:C10"/>
    <mergeCell ref="B8:C8"/>
    <mergeCell ref="A14:C14"/>
    <mergeCell ref="A7:A13"/>
    <mergeCell ref="B12:C12"/>
    <mergeCell ref="A21:C21"/>
    <mergeCell ref="A15:B15"/>
    <mergeCell ref="A16:C16"/>
    <mergeCell ref="A18:C18"/>
    <mergeCell ref="A17:C17"/>
    <mergeCell ref="A20:Q20"/>
  </mergeCells>
  <phoneticPr fontId="2" type="noConversion"/>
  <pageMargins left="0.35433070866141736" right="0.27559055118110237" top="1.03" bottom="0.42" header="0.23622047244094491" footer="0.15748031496062992"/>
  <pageSetup paperSize="9" scale="92" firstPageNumber="6" orientation="portrait" useFirstPageNumber="1" r:id="rId1"/>
  <headerFooter alignWithMargins="0">
    <oddFooter>&amp;C- 6 -</oddFooter>
  </headerFooter>
  <rowBreaks count="1" manualBreakCount="1">
    <brk id="48" max="16" man="1"/>
  </rowBreaks>
  <drawing r:id="rId2"/>
</worksheet>
</file>

<file path=xl/worksheets/sheet3.xml><?xml version="1.0" encoding="utf-8"?>
<worksheet xmlns="http://schemas.openxmlformats.org/spreadsheetml/2006/main" xmlns:r="http://schemas.openxmlformats.org/officeDocument/2006/relationships">
  <sheetPr enableFormatConditionsCalculation="0">
    <tabColor indexed="42"/>
  </sheetPr>
  <dimension ref="A1:N229"/>
  <sheetViews>
    <sheetView view="pageBreakPreview" zoomScaleSheetLayoutView="100" workbookViewId="0">
      <pane ySplit="5" topLeftCell="A6" activePane="bottomLeft" state="frozen"/>
      <selection activeCell="A14" sqref="A14:H14"/>
      <selection pane="bottomLeft" activeCell="D22" sqref="D22"/>
    </sheetView>
  </sheetViews>
  <sheetFormatPr defaultRowHeight="13.5"/>
  <cols>
    <col min="1" max="1" width="5.88671875" style="23" customWidth="1"/>
    <col min="2" max="2" width="6" style="3" customWidth="1"/>
    <col min="3" max="3" width="8.21875" style="3" customWidth="1"/>
    <col min="4" max="4" width="9.21875" style="24" customWidth="1"/>
    <col min="5" max="5" width="8.33203125" style="3" customWidth="1"/>
    <col min="6" max="8" width="7.88671875" style="22" customWidth="1"/>
    <col min="9" max="9" width="8.33203125" style="22" customWidth="1"/>
    <col min="10" max="10" width="6.44140625" style="3" customWidth="1"/>
    <col min="11" max="11" width="7.6640625" style="3" customWidth="1"/>
    <col min="12" max="16384" width="8.88671875" style="3"/>
  </cols>
  <sheetData>
    <row r="1" spans="1:13" s="1" customFormat="1" ht="15.75" customHeight="1">
      <c r="A1" s="2" t="s">
        <v>22</v>
      </c>
      <c r="B1" s="3"/>
      <c r="D1" s="4"/>
      <c r="F1" s="5"/>
      <c r="G1" s="5"/>
      <c r="H1" s="5"/>
      <c r="I1" s="5"/>
    </row>
    <row r="2" spans="1:13" s="1" customFormat="1" ht="13.5" customHeight="1">
      <c r="A2" s="2"/>
      <c r="B2" s="3"/>
      <c r="D2" s="4"/>
      <c r="F2" s="5"/>
      <c r="G2" s="5"/>
      <c r="H2" s="5"/>
      <c r="I2" s="5"/>
    </row>
    <row r="3" spans="1:13" s="1" customFormat="1" ht="48" customHeight="1">
      <c r="A3" s="401" t="s">
        <v>42</v>
      </c>
      <c r="B3" s="401"/>
      <c r="C3" s="401"/>
      <c r="D3" s="401"/>
      <c r="E3" s="401"/>
      <c r="F3" s="401"/>
      <c r="G3" s="401"/>
      <c r="H3" s="401"/>
      <c r="I3" s="401"/>
      <c r="J3" s="401"/>
      <c r="K3" s="401"/>
    </row>
    <row r="4" spans="1:13" s="7" customFormat="1" ht="21.75" customHeight="1">
      <c r="A4" s="124" t="s">
        <v>316</v>
      </c>
      <c r="B4" s="399" t="s">
        <v>26</v>
      </c>
      <c r="C4" s="399" t="s">
        <v>9</v>
      </c>
      <c r="D4" s="399" t="s">
        <v>10</v>
      </c>
      <c r="E4" s="6" t="s">
        <v>43</v>
      </c>
      <c r="F4" s="399" t="s">
        <v>44</v>
      </c>
      <c r="G4" s="399"/>
      <c r="H4" s="399"/>
      <c r="I4" s="399"/>
      <c r="J4" s="6" t="s">
        <v>49</v>
      </c>
      <c r="K4" s="397" t="s">
        <v>45</v>
      </c>
    </row>
    <row r="5" spans="1:13" s="7" customFormat="1" ht="21.75" customHeight="1">
      <c r="A5" s="125" t="s">
        <v>317</v>
      </c>
      <c r="B5" s="400"/>
      <c r="C5" s="400"/>
      <c r="D5" s="400"/>
      <c r="E5" s="8" t="s">
        <v>46</v>
      </c>
      <c r="F5" s="400"/>
      <c r="G5" s="400"/>
      <c r="H5" s="400"/>
      <c r="I5" s="400"/>
      <c r="J5" s="8" t="s">
        <v>43</v>
      </c>
      <c r="K5" s="398"/>
    </row>
    <row r="6" spans="1:13" s="13" customFormat="1" ht="31.5" customHeight="1">
      <c r="A6" s="126" t="s">
        <v>48</v>
      </c>
      <c r="B6" s="9" t="s">
        <v>54</v>
      </c>
      <c r="C6" s="153" t="s">
        <v>336</v>
      </c>
      <c r="D6" s="10">
        <f ca="1">보선결과!E22</f>
        <v>166384</v>
      </c>
      <c r="E6" s="19">
        <v>81634</v>
      </c>
      <c r="F6" s="119" t="s">
        <v>50</v>
      </c>
      <c r="G6" s="206" t="s">
        <v>51</v>
      </c>
      <c r="H6" s="96" t="s">
        <v>128</v>
      </c>
      <c r="I6" s="402" t="s">
        <v>130</v>
      </c>
      <c r="J6" s="11">
        <f>E6-I8</f>
        <v>130</v>
      </c>
      <c r="K6" s="12">
        <f>D6-E6</f>
        <v>84750</v>
      </c>
      <c r="M6" s="118"/>
    </row>
    <row r="7" spans="1:13" s="13" customFormat="1" ht="31.5" customHeight="1">
      <c r="A7" s="127"/>
      <c r="B7" s="9"/>
      <c r="C7" s="95"/>
      <c r="D7" s="95"/>
      <c r="E7" s="123">
        <f>E6/D6</f>
        <v>0.49063611885758246</v>
      </c>
      <c r="F7" s="120" t="s">
        <v>127</v>
      </c>
      <c r="G7" s="207" t="s">
        <v>324</v>
      </c>
      <c r="H7" s="94" t="s">
        <v>129</v>
      </c>
      <c r="I7" s="403"/>
      <c r="J7" s="101">
        <f>J6/E6</f>
        <v>1.5924737241835509E-3</v>
      </c>
      <c r="K7" s="14"/>
    </row>
    <row r="8" spans="1:13" s="13" customFormat="1" ht="31.5" customHeight="1">
      <c r="A8" s="127"/>
      <c r="B8" s="9"/>
      <c r="C8" s="95"/>
      <c r="D8" s="95"/>
      <c r="E8" s="95"/>
      <c r="F8" s="233">
        <v>39382</v>
      </c>
      <c r="G8" s="238">
        <v>41570</v>
      </c>
      <c r="H8" s="235">
        <v>552</v>
      </c>
      <c r="I8" s="411">
        <f>SUM(F8:H8)</f>
        <v>81504</v>
      </c>
      <c r="J8" s="9"/>
      <c r="K8" s="14"/>
    </row>
    <row r="9" spans="1:13" s="13" customFormat="1" ht="31.5" customHeight="1">
      <c r="A9" s="127"/>
      <c r="B9" s="17"/>
      <c r="C9" s="17"/>
      <c r="D9" s="17"/>
      <c r="E9" s="17"/>
      <c r="F9" s="121">
        <f>F8/$I$8</f>
        <v>0.48319100903023166</v>
      </c>
      <c r="G9" s="208">
        <f>G8/$I$8</f>
        <v>0.51003631723596388</v>
      </c>
      <c r="H9" s="100">
        <f>H8/$I$8</f>
        <v>6.7726737338044763E-3</v>
      </c>
      <c r="I9" s="412"/>
      <c r="J9" s="16"/>
      <c r="K9" s="18"/>
    </row>
    <row r="10" spans="1:13" s="13" customFormat="1" ht="31.5" customHeight="1">
      <c r="A10" s="126"/>
      <c r="B10" s="9" t="s">
        <v>131</v>
      </c>
      <c r="C10" s="95" t="s">
        <v>132</v>
      </c>
      <c r="D10" s="10">
        <f ca="1">보선결과!E23</f>
        <v>204682</v>
      </c>
      <c r="E10" s="10">
        <v>84046</v>
      </c>
      <c r="F10" s="203" t="s">
        <v>133</v>
      </c>
      <c r="G10" s="102" t="s">
        <v>135</v>
      </c>
      <c r="H10" s="96" t="s">
        <v>135</v>
      </c>
      <c r="I10" s="96" t="s">
        <v>135</v>
      </c>
      <c r="J10" s="11">
        <f>E10-I16</f>
        <v>404</v>
      </c>
      <c r="K10" s="12">
        <f>D10-E10</f>
        <v>120636</v>
      </c>
    </row>
    <row r="11" spans="1:13" s="13" customFormat="1" ht="31.5" customHeight="1">
      <c r="A11" s="127"/>
      <c r="B11" s="9"/>
      <c r="C11" s="95"/>
      <c r="D11" s="95"/>
      <c r="E11" s="123">
        <f>E10/D10</f>
        <v>0.41061744559853824</v>
      </c>
      <c r="F11" s="204" t="s">
        <v>134</v>
      </c>
      <c r="G11" s="103" t="s">
        <v>136</v>
      </c>
      <c r="H11" s="94" t="s">
        <v>137</v>
      </c>
      <c r="I11" s="94" t="s">
        <v>138</v>
      </c>
      <c r="J11" s="101">
        <f>J10/E10</f>
        <v>4.8068914641981771E-3</v>
      </c>
      <c r="K11" s="14"/>
    </row>
    <row r="12" spans="1:13" s="13" customFormat="1" ht="31.5" customHeight="1">
      <c r="A12" s="127"/>
      <c r="B12" s="9"/>
      <c r="C12" s="95"/>
      <c r="D12" s="95"/>
      <c r="E12" s="95"/>
      <c r="F12" s="242">
        <v>30313</v>
      </c>
      <c r="G12" s="234">
        <v>9596</v>
      </c>
      <c r="H12" s="235">
        <v>18172</v>
      </c>
      <c r="I12" s="240">
        <v>2036</v>
      </c>
      <c r="J12" s="9"/>
      <c r="K12" s="14"/>
    </row>
    <row r="13" spans="1:13" s="13" customFormat="1" ht="31.5" customHeight="1">
      <c r="A13" s="127"/>
      <c r="B13" s="9"/>
      <c r="C13" s="95"/>
      <c r="D13" s="95"/>
      <c r="E13" s="95"/>
      <c r="F13" s="209">
        <f>F12/$I$16</f>
        <v>0.36241361995169891</v>
      </c>
      <c r="G13" s="105">
        <f>G12/$I$16</f>
        <v>0.11472705100308457</v>
      </c>
      <c r="H13" s="105">
        <f>H12/$I$16</f>
        <v>0.21725927165777958</v>
      </c>
      <c r="I13" s="105">
        <f>I12/$I$16</f>
        <v>2.4341837832667797E-2</v>
      </c>
      <c r="J13" s="9"/>
      <c r="K13" s="14"/>
    </row>
    <row r="14" spans="1:13" s="13" customFormat="1" ht="31.5" customHeight="1">
      <c r="A14" s="127"/>
      <c r="B14" s="9"/>
      <c r="C14" s="95"/>
      <c r="D14" s="95"/>
      <c r="E14" s="95"/>
      <c r="F14" s="94" t="s">
        <v>135</v>
      </c>
      <c r="G14" s="94" t="s">
        <v>135</v>
      </c>
      <c r="H14" s="94" t="s">
        <v>135</v>
      </c>
      <c r="I14" s="404" t="s">
        <v>142</v>
      </c>
      <c r="J14" s="9"/>
      <c r="K14" s="14"/>
    </row>
    <row r="15" spans="1:13" s="13" customFormat="1" ht="31.5" customHeight="1">
      <c r="A15" s="127"/>
      <c r="B15" s="9"/>
      <c r="C15" s="95"/>
      <c r="D15" s="95"/>
      <c r="E15" s="95"/>
      <c r="F15" s="94" t="s">
        <v>139</v>
      </c>
      <c r="G15" s="94" t="s">
        <v>140</v>
      </c>
      <c r="H15" s="94" t="s">
        <v>141</v>
      </c>
      <c r="I15" s="403"/>
      <c r="J15" s="9"/>
      <c r="K15" s="14"/>
    </row>
    <row r="16" spans="1:13" s="13" customFormat="1" ht="31.5" customHeight="1">
      <c r="A16" s="127"/>
      <c r="B16" s="9"/>
      <c r="C16" s="95"/>
      <c r="D16" s="95"/>
      <c r="E16" s="95"/>
      <c r="F16" s="236">
        <v>6974</v>
      </c>
      <c r="G16" s="236">
        <v>13287</v>
      </c>
      <c r="H16" s="236">
        <v>3264</v>
      </c>
      <c r="I16" s="405">
        <f>SUM(F12:I12,F16:H16)</f>
        <v>83642</v>
      </c>
      <c r="J16" s="9"/>
      <c r="K16" s="14"/>
    </row>
    <row r="17" spans="1:11" s="13" customFormat="1" ht="31.5" customHeight="1">
      <c r="A17" s="127"/>
      <c r="B17" s="16"/>
      <c r="C17" s="17"/>
      <c r="D17" s="17"/>
      <c r="E17" s="17"/>
      <c r="F17" s="100">
        <f>F16/$I$16</f>
        <v>8.3379163578106694E-2</v>
      </c>
      <c r="G17" s="100">
        <f>G16/$I$16</f>
        <v>0.15885559886181583</v>
      </c>
      <c r="H17" s="100">
        <f>H16/$I$16</f>
        <v>3.9023457114846609E-2</v>
      </c>
      <c r="I17" s="406"/>
      <c r="J17" s="16"/>
      <c r="K17" s="18"/>
    </row>
    <row r="18" spans="1:11" s="13" customFormat="1" ht="31.5" customHeight="1">
      <c r="A18" s="126"/>
      <c r="B18" s="9" t="s">
        <v>62</v>
      </c>
      <c r="C18" s="95" t="s">
        <v>63</v>
      </c>
      <c r="D18" s="10">
        <f ca="1">보선결과!E24</f>
        <v>210874</v>
      </c>
      <c r="E18" s="10">
        <v>87529</v>
      </c>
      <c r="F18" s="203" t="s">
        <v>50</v>
      </c>
      <c r="G18" s="102" t="s">
        <v>144</v>
      </c>
      <c r="H18" s="97"/>
      <c r="I18" s="402" t="s">
        <v>130</v>
      </c>
      <c r="J18" s="11">
        <f>E18-I20</f>
        <v>300</v>
      </c>
      <c r="K18" s="12">
        <f>D18-E18</f>
        <v>123345</v>
      </c>
    </row>
    <row r="19" spans="1:11" s="13" customFormat="1" ht="31.5" customHeight="1">
      <c r="A19" s="127"/>
      <c r="B19" s="9"/>
      <c r="C19" s="95"/>
      <c r="D19" s="95"/>
      <c r="E19" s="123">
        <f>E18/D18</f>
        <v>0.41507724992175421</v>
      </c>
      <c r="F19" s="204" t="s">
        <v>143</v>
      </c>
      <c r="G19" s="103" t="s">
        <v>145</v>
      </c>
      <c r="H19" s="95"/>
      <c r="I19" s="403"/>
      <c r="J19" s="101">
        <f>J18/E18</f>
        <v>3.4274354785271167E-3</v>
      </c>
      <c r="K19" s="14"/>
    </row>
    <row r="20" spans="1:11" s="13" customFormat="1" ht="31.5" customHeight="1">
      <c r="A20" s="127"/>
      <c r="B20" s="9"/>
      <c r="C20" s="95"/>
      <c r="D20" s="95"/>
      <c r="E20" s="95"/>
      <c r="F20" s="237">
        <v>44501</v>
      </c>
      <c r="G20" s="234">
        <v>42728</v>
      </c>
      <c r="H20" s="10"/>
      <c r="I20" s="409">
        <f>SUM(F20:H20)</f>
        <v>87229</v>
      </c>
      <c r="J20" s="9"/>
      <c r="K20" s="14"/>
    </row>
    <row r="21" spans="1:11" s="13" customFormat="1" ht="31.5" customHeight="1">
      <c r="A21" s="128"/>
      <c r="B21" s="17"/>
      <c r="C21" s="17"/>
      <c r="D21" s="17"/>
      <c r="E21" s="17"/>
      <c r="F21" s="205">
        <f>F20/$I$20</f>
        <v>0.51016290453862823</v>
      </c>
      <c r="G21" s="100">
        <f>G20/$I$20</f>
        <v>0.48983709546137177</v>
      </c>
      <c r="H21" s="104"/>
      <c r="I21" s="410"/>
      <c r="J21" s="16"/>
      <c r="K21" s="18"/>
    </row>
    <row r="22" spans="1:11" s="13" customFormat="1" ht="31.5" customHeight="1">
      <c r="A22" s="126" t="s">
        <v>146</v>
      </c>
      <c r="B22" s="9" t="s">
        <v>147</v>
      </c>
      <c r="C22" s="95" t="s">
        <v>147</v>
      </c>
      <c r="D22" s="15">
        <f ca="1">보선결과!E25</f>
        <v>1214936</v>
      </c>
      <c r="E22" s="243">
        <v>577124</v>
      </c>
      <c r="F22" s="119" t="s">
        <v>50</v>
      </c>
      <c r="G22" s="206" t="s">
        <v>51</v>
      </c>
      <c r="H22" s="96" t="s">
        <v>128</v>
      </c>
      <c r="I22" s="402" t="s">
        <v>130</v>
      </c>
      <c r="J22" s="11">
        <f>E22-I24</f>
        <v>2614</v>
      </c>
      <c r="K22" s="12">
        <f>D22-E22</f>
        <v>637812</v>
      </c>
    </row>
    <row r="23" spans="1:11" s="13" customFormat="1" ht="31.5" customHeight="1">
      <c r="A23" s="127"/>
      <c r="B23" s="9"/>
      <c r="C23" s="95"/>
      <c r="D23" s="95"/>
      <c r="E23" s="123">
        <f>E22/D22</f>
        <v>0.47502419880553381</v>
      </c>
      <c r="F23" s="120" t="s">
        <v>148</v>
      </c>
      <c r="G23" s="207" t="s">
        <v>149</v>
      </c>
      <c r="H23" s="94" t="s">
        <v>150</v>
      </c>
      <c r="I23" s="403"/>
      <c r="J23" s="101">
        <f>J22/E22</f>
        <v>4.5293559096485332E-3</v>
      </c>
      <c r="K23" s="14"/>
    </row>
    <row r="24" spans="1:11" s="13" customFormat="1" ht="31.5" customHeight="1">
      <c r="A24" s="127"/>
      <c r="B24" s="9"/>
      <c r="C24" s="95"/>
      <c r="D24" s="95"/>
      <c r="E24" s="95"/>
      <c r="F24" s="233">
        <v>267538</v>
      </c>
      <c r="G24" s="238">
        <v>293509</v>
      </c>
      <c r="H24" s="235">
        <v>13463</v>
      </c>
      <c r="I24" s="409">
        <f>SUM(F24:H24)</f>
        <v>574510</v>
      </c>
      <c r="J24" s="9"/>
      <c r="K24" s="14"/>
    </row>
    <row r="25" spans="1:11" s="13" customFormat="1" ht="31.5" customHeight="1">
      <c r="A25" s="128"/>
      <c r="B25" s="16"/>
      <c r="C25" s="17"/>
      <c r="D25" s="17"/>
      <c r="E25" s="17"/>
      <c r="F25" s="121">
        <f>F24/$I$24</f>
        <v>0.46568031888043726</v>
      </c>
      <c r="G25" s="208">
        <f>G24/$I$24</f>
        <v>0.51088579833249204</v>
      </c>
      <c r="H25" s="100">
        <f>H24/$I$24</f>
        <v>2.3433882787070721E-2</v>
      </c>
      <c r="I25" s="410"/>
      <c r="J25" s="16"/>
      <c r="K25" s="18"/>
    </row>
    <row r="26" spans="1:11" s="13" customFormat="1" ht="29.25" customHeight="1">
      <c r="A26" s="126" t="s">
        <v>151</v>
      </c>
      <c r="B26" s="9" t="s">
        <v>152</v>
      </c>
      <c r="C26" s="95" t="s">
        <v>153</v>
      </c>
      <c r="D26" s="10">
        <f ca="1">보선결과!E27</f>
        <v>112888</v>
      </c>
      <c r="E26" s="10">
        <v>35419</v>
      </c>
      <c r="F26" s="203" t="s">
        <v>50</v>
      </c>
      <c r="G26" s="102" t="s">
        <v>51</v>
      </c>
      <c r="H26" s="95"/>
      <c r="I26" s="404" t="s">
        <v>130</v>
      </c>
      <c r="J26" s="11">
        <f>E26-I28</f>
        <v>133</v>
      </c>
      <c r="K26" s="12">
        <f>D26-E26</f>
        <v>77469</v>
      </c>
    </row>
    <row r="27" spans="1:11" s="13" customFormat="1" ht="29.25" customHeight="1">
      <c r="A27" s="127"/>
      <c r="B27" s="9"/>
      <c r="C27" s="95"/>
      <c r="D27" s="95"/>
      <c r="E27" s="123">
        <f>E26/D26</f>
        <v>0.3137534547516122</v>
      </c>
      <c r="F27" s="204" t="s">
        <v>154</v>
      </c>
      <c r="G27" s="103" t="s">
        <v>155</v>
      </c>
      <c r="H27" s="95"/>
      <c r="I27" s="403"/>
      <c r="J27" s="101">
        <f>J26/E26</f>
        <v>3.7550467263333239E-3</v>
      </c>
      <c r="K27" s="14"/>
    </row>
    <row r="28" spans="1:11" s="13" customFormat="1" ht="29.25" customHeight="1">
      <c r="A28" s="127"/>
      <c r="B28" s="9"/>
      <c r="C28" s="95"/>
      <c r="D28" s="95"/>
      <c r="E28" s="95"/>
      <c r="F28" s="237">
        <v>18105</v>
      </c>
      <c r="G28" s="234">
        <v>17181</v>
      </c>
      <c r="H28" s="10"/>
      <c r="I28" s="409">
        <f>SUM(F28:H28)</f>
        <v>35286</v>
      </c>
      <c r="J28" s="9"/>
      <c r="K28" s="14"/>
    </row>
    <row r="29" spans="1:11" s="13" customFormat="1" ht="29.25" customHeight="1">
      <c r="A29" s="127"/>
      <c r="B29" s="17"/>
      <c r="C29" s="17"/>
      <c r="D29" s="17"/>
      <c r="E29" s="17"/>
      <c r="F29" s="205">
        <f>F28/$I$28</f>
        <v>0.51309301139262031</v>
      </c>
      <c r="G29" s="100">
        <f>G28/$I$28</f>
        <v>0.48690698860737969</v>
      </c>
      <c r="H29" s="104"/>
      <c r="I29" s="410"/>
      <c r="J29" s="16"/>
      <c r="K29" s="18"/>
    </row>
    <row r="30" spans="1:11" s="13" customFormat="1" ht="29.25" customHeight="1">
      <c r="A30" s="127"/>
      <c r="B30" s="9" t="s">
        <v>156</v>
      </c>
      <c r="C30" s="95" t="s">
        <v>153</v>
      </c>
      <c r="D30" s="10">
        <f ca="1">보선결과!E28</f>
        <v>181700</v>
      </c>
      <c r="E30" s="10">
        <v>57410</v>
      </c>
      <c r="F30" s="203" t="s">
        <v>50</v>
      </c>
      <c r="G30" s="102" t="s">
        <v>51</v>
      </c>
      <c r="H30" s="97"/>
      <c r="I30" s="402" t="s">
        <v>130</v>
      </c>
      <c r="J30" s="11">
        <f>E30-I32</f>
        <v>645</v>
      </c>
      <c r="K30" s="12">
        <f>D30-E30</f>
        <v>124290</v>
      </c>
    </row>
    <row r="31" spans="1:11" s="13" customFormat="1" ht="29.25" customHeight="1">
      <c r="A31" s="127"/>
      <c r="B31" s="9"/>
      <c r="C31" s="95"/>
      <c r="D31" s="95"/>
      <c r="E31" s="123">
        <f>E30/D30</f>
        <v>0.31596037424325812</v>
      </c>
      <c r="F31" s="204" t="s">
        <v>157</v>
      </c>
      <c r="G31" s="103" t="s">
        <v>158</v>
      </c>
      <c r="H31" s="95"/>
      <c r="I31" s="403"/>
      <c r="J31" s="101">
        <f>J30/E30</f>
        <v>1.1234976484932938E-2</v>
      </c>
      <c r="K31" s="14"/>
    </row>
    <row r="32" spans="1:11" s="13" customFormat="1" ht="29.25" customHeight="1">
      <c r="A32" s="127"/>
      <c r="B32" s="9"/>
      <c r="C32" s="95"/>
      <c r="D32" s="95"/>
      <c r="E32" s="95"/>
      <c r="F32" s="237">
        <v>29060</v>
      </c>
      <c r="G32" s="234">
        <v>27705</v>
      </c>
      <c r="H32" s="10"/>
      <c r="I32" s="409">
        <f>SUM(F32:H32)</f>
        <v>56765</v>
      </c>
      <c r="J32" s="9"/>
      <c r="K32" s="14"/>
    </row>
    <row r="33" spans="1:11" s="13" customFormat="1" ht="29.25" customHeight="1">
      <c r="A33" s="127"/>
      <c r="B33" s="95"/>
      <c r="C33" s="17"/>
      <c r="D33" s="17"/>
      <c r="E33" s="17"/>
      <c r="F33" s="205">
        <f>F32/$I$32</f>
        <v>0.51193517132035582</v>
      </c>
      <c r="G33" s="100">
        <f>G32/$I$32</f>
        <v>0.48806482867964412</v>
      </c>
      <c r="H33" s="104"/>
      <c r="I33" s="410"/>
      <c r="J33" s="16"/>
      <c r="K33" s="18"/>
    </row>
    <row r="34" spans="1:11" s="13" customFormat="1" ht="29.25" customHeight="1">
      <c r="A34" s="126"/>
      <c r="B34" s="9"/>
      <c r="C34" s="95" t="s">
        <v>159</v>
      </c>
      <c r="D34" s="10">
        <f ca="1">보선결과!E29</f>
        <v>132233</v>
      </c>
      <c r="E34" s="10">
        <v>62782</v>
      </c>
      <c r="F34" s="119" t="s">
        <v>50</v>
      </c>
      <c r="G34" s="206" t="s">
        <v>161</v>
      </c>
      <c r="H34" s="96" t="s">
        <v>135</v>
      </c>
      <c r="I34" s="96" t="s">
        <v>135</v>
      </c>
      <c r="J34" s="11">
        <f>E34-I40</f>
        <v>288</v>
      </c>
      <c r="K34" s="12">
        <f>D34-E34</f>
        <v>69451</v>
      </c>
    </row>
    <row r="35" spans="1:11" s="13" customFormat="1" ht="29.25" customHeight="1">
      <c r="A35" s="127"/>
      <c r="B35" s="9"/>
      <c r="C35" s="95"/>
      <c r="D35" s="95"/>
      <c r="E35" s="123">
        <f>E34/D34</f>
        <v>0.47478314792827814</v>
      </c>
      <c r="F35" s="120" t="s">
        <v>160</v>
      </c>
      <c r="G35" s="207" t="s">
        <v>162</v>
      </c>
      <c r="H35" s="94" t="s">
        <v>163</v>
      </c>
      <c r="I35" s="94" t="s">
        <v>164</v>
      </c>
      <c r="J35" s="101">
        <f>J34/E34</f>
        <v>4.5873020929565796E-3</v>
      </c>
      <c r="K35" s="14"/>
    </row>
    <row r="36" spans="1:11" s="13" customFormat="1" ht="29.25" customHeight="1">
      <c r="A36" s="127"/>
      <c r="B36" s="9"/>
      <c r="C36" s="95"/>
      <c r="D36" s="95"/>
      <c r="E36" s="95"/>
      <c r="F36" s="241">
        <v>26887</v>
      </c>
      <c r="G36" s="238">
        <v>29561</v>
      </c>
      <c r="H36" s="235">
        <v>3797</v>
      </c>
      <c r="I36" s="240">
        <v>2249</v>
      </c>
      <c r="J36" s="9"/>
      <c r="K36" s="14"/>
    </row>
    <row r="37" spans="1:11" s="13" customFormat="1" ht="29.25" customHeight="1">
      <c r="A37" s="127"/>
      <c r="B37" s="9"/>
      <c r="C37" s="95"/>
      <c r="D37" s="95"/>
      <c r="E37" s="95"/>
      <c r="F37" s="122">
        <f>F36/$I$40</f>
        <v>0.43023330239703012</v>
      </c>
      <c r="G37" s="210">
        <f>G36/$I$40</f>
        <v>0.4730214100553653</v>
      </c>
      <c r="H37" s="105">
        <f>H36/$I$40</f>
        <v>6.0757832751944185E-2</v>
      </c>
      <c r="I37" s="105">
        <f>I36/$I$40</f>
        <v>3.5987454795660387E-2</v>
      </c>
      <c r="J37" s="9"/>
      <c r="K37" s="14"/>
    </row>
    <row r="38" spans="1:11" s="13" customFormat="1" ht="29.25" customHeight="1">
      <c r="A38" s="127"/>
      <c r="B38" s="9"/>
      <c r="C38" s="95"/>
      <c r="D38" s="95"/>
      <c r="E38" s="95"/>
      <c r="F38" s="106"/>
      <c r="G38" s="106"/>
      <c r="H38" s="107"/>
      <c r="I38" s="404" t="s">
        <v>142</v>
      </c>
      <c r="J38" s="9"/>
      <c r="K38" s="14"/>
    </row>
    <row r="39" spans="1:11" s="13" customFormat="1" ht="29.25" customHeight="1">
      <c r="A39" s="127"/>
      <c r="B39" s="9"/>
      <c r="C39" s="95"/>
      <c r="D39" s="95"/>
      <c r="E39" s="95"/>
      <c r="F39" s="98"/>
      <c r="G39" s="98"/>
      <c r="H39" s="9"/>
      <c r="I39" s="403"/>
      <c r="J39" s="9"/>
      <c r="K39" s="14"/>
    </row>
    <row r="40" spans="1:11" s="13" customFormat="1" ht="29.25" customHeight="1">
      <c r="A40" s="127"/>
      <c r="B40" s="9"/>
      <c r="C40" s="95"/>
      <c r="D40" s="95"/>
      <c r="E40" s="95"/>
      <c r="F40" s="99"/>
      <c r="G40" s="99"/>
      <c r="H40" s="108"/>
      <c r="I40" s="407">
        <f>SUM(F36:I36)</f>
        <v>62494</v>
      </c>
      <c r="J40" s="9"/>
      <c r="K40" s="14"/>
    </row>
    <row r="41" spans="1:11" s="13" customFormat="1" ht="29.25" customHeight="1">
      <c r="A41" s="127"/>
      <c r="B41" s="16"/>
      <c r="C41" s="17"/>
      <c r="D41" s="17"/>
      <c r="E41" s="17"/>
      <c r="F41" s="109"/>
      <c r="G41" s="109"/>
      <c r="H41" s="110"/>
      <c r="I41" s="408"/>
      <c r="J41" s="16"/>
      <c r="K41" s="18"/>
    </row>
    <row r="42" spans="1:11" s="13" customFormat="1" ht="29.25" customHeight="1">
      <c r="A42" s="126"/>
      <c r="B42" s="9" t="s">
        <v>147</v>
      </c>
      <c r="C42" s="95" t="s">
        <v>165</v>
      </c>
      <c r="D42" s="10">
        <f ca="1">보선결과!E30</f>
        <v>23309</v>
      </c>
      <c r="E42" s="10">
        <v>15385</v>
      </c>
      <c r="F42" s="119" t="s">
        <v>50</v>
      </c>
      <c r="G42" s="206" t="s">
        <v>167</v>
      </c>
      <c r="H42" s="96" t="s">
        <v>135</v>
      </c>
      <c r="I42" s="96" t="s">
        <v>135</v>
      </c>
      <c r="J42" s="11">
        <f>E42-I48</f>
        <v>166</v>
      </c>
      <c r="K42" s="12">
        <f>D42-E42</f>
        <v>7924</v>
      </c>
    </row>
    <row r="43" spans="1:11" s="13" customFormat="1" ht="29.25" customHeight="1">
      <c r="A43" s="127"/>
      <c r="B43" s="9"/>
      <c r="C43" s="95"/>
      <c r="D43" s="95"/>
      <c r="E43" s="123">
        <f>E42/D42</f>
        <v>0.66004547599639629</v>
      </c>
      <c r="F43" s="120" t="s">
        <v>166</v>
      </c>
      <c r="G43" s="207" t="s">
        <v>168</v>
      </c>
      <c r="H43" s="94" t="s">
        <v>169</v>
      </c>
      <c r="I43" s="94" t="s">
        <v>170</v>
      </c>
      <c r="J43" s="101">
        <f>J42/E42</f>
        <v>1.0789730256743582E-2</v>
      </c>
      <c r="K43" s="14"/>
    </row>
    <row r="44" spans="1:11" s="13" customFormat="1" ht="29.25" customHeight="1">
      <c r="A44" s="127"/>
      <c r="B44" s="9"/>
      <c r="C44" s="95"/>
      <c r="D44" s="95"/>
      <c r="E44" s="95"/>
      <c r="F44" s="241">
        <v>3528</v>
      </c>
      <c r="G44" s="238">
        <v>7705</v>
      </c>
      <c r="H44" s="235">
        <v>859</v>
      </c>
      <c r="I44" s="240">
        <v>3127</v>
      </c>
      <c r="J44" s="9"/>
      <c r="K44" s="14"/>
    </row>
    <row r="45" spans="1:11" s="13" customFormat="1" ht="29.25" customHeight="1">
      <c r="A45" s="127"/>
      <c r="B45" s="9"/>
      <c r="C45" s="95"/>
      <c r="D45" s="95"/>
      <c r="E45" s="95"/>
      <c r="F45" s="122">
        <f>F44/$I$48</f>
        <v>0.23181549379065641</v>
      </c>
      <c r="G45" s="210">
        <f>G44/$I$48</f>
        <v>0.50627505092318814</v>
      </c>
      <c r="H45" s="105">
        <f>H44/$I$48</f>
        <v>5.6442604638938167E-2</v>
      </c>
      <c r="I45" s="105">
        <v>0.20599999999999999</v>
      </c>
      <c r="J45" s="9"/>
      <c r="K45" s="14"/>
    </row>
    <row r="46" spans="1:11" s="13" customFormat="1" ht="29.25" customHeight="1">
      <c r="A46" s="127"/>
      <c r="B46" s="9"/>
      <c r="C46" s="95"/>
      <c r="D46" s="95"/>
      <c r="E46" s="95"/>
      <c r="F46" s="106"/>
      <c r="G46" s="106"/>
      <c r="H46" s="107"/>
      <c r="I46" s="404" t="s">
        <v>142</v>
      </c>
      <c r="J46" s="9"/>
      <c r="K46" s="14"/>
    </row>
    <row r="47" spans="1:11" s="13" customFormat="1" ht="29.25" customHeight="1">
      <c r="A47" s="127"/>
      <c r="B47" s="9"/>
      <c r="C47" s="95"/>
      <c r="D47" s="95"/>
      <c r="E47" s="95"/>
      <c r="F47" s="98"/>
      <c r="G47" s="98"/>
      <c r="H47" s="9"/>
      <c r="I47" s="403"/>
      <c r="J47" s="9"/>
      <c r="K47" s="14"/>
    </row>
    <row r="48" spans="1:11" s="13" customFormat="1" ht="29.25" customHeight="1">
      <c r="A48" s="127"/>
      <c r="B48" s="95"/>
      <c r="C48" s="95"/>
      <c r="D48" s="95"/>
      <c r="E48" s="95"/>
      <c r="F48" s="99"/>
      <c r="G48" s="99"/>
      <c r="H48" s="108"/>
      <c r="I48" s="407">
        <f>SUM(F44:I44)</f>
        <v>15219</v>
      </c>
      <c r="J48" s="9"/>
      <c r="K48" s="14"/>
    </row>
    <row r="49" spans="1:11" s="13" customFormat="1" ht="29.25" customHeight="1">
      <c r="A49" s="128"/>
      <c r="B49" s="17"/>
      <c r="C49" s="17"/>
      <c r="D49" s="17"/>
      <c r="E49" s="17"/>
      <c r="F49" s="109"/>
      <c r="G49" s="109"/>
      <c r="H49" s="110"/>
      <c r="I49" s="408"/>
      <c r="J49" s="16"/>
      <c r="K49" s="18"/>
    </row>
    <row r="50" spans="1:11" s="13" customFormat="1" ht="26.25" customHeight="1">
      <c r="A50" s="126" t="s">
        <v>151</v>
      </c>
      <c r="B50" s="9" t="s">
        <v>171</v>
      </c>
      <c r="C50" s="95" t="s">
        <v>172</v>
      </c>
      <c r="D50" s="10">
        <f ca="1">보선결과!E31</f>
        <v>52796</v>
      </c>
      <c r="E50" s="10">
        <v>27730</v>
      </c>
      <c r="F50" s="119" t="s">
        <v>50</v>
      </c>
      <c r="G50" s="102" t="s">
        <v>167</v>
      </c>
      <c r="H50" s="206" t="s">
        <v>175</v>
      </c>
      <c r="I50" s="96" t="s">
        <v>135</v>
      </c>
      <c r="J50" s="11">
        <f>E50-I56</f>
        <v>144</v>
      </c>
      <c r="K50" s="12">
        <f>D50-E50</f>
        <v>25066</v>
      </c>
    </row>
    <row r="51" spans="1:11" s="13" customFormat="1" ht="24.75" customHeight="1">
      <c r="A51" s="127"/>
      <c r="B51" s="9"/>
      <c r="C51" s="95"/>
      <c r="D51" s="95"/>
      <c r="E51" s="123">
        <f>E50/D50</f>
        <v>0.52522918402909313</v>
      </c>
      <c r="F51" s="120" t="s">
        <v>173</v>
      </c>
      <c r="G51" s="103" t="s">
        <v>174</v>
      </c>
      <c r="H51" s="207" t="s">
        <v>176</v>
      </c>
      <c r="I51" s="94" t="s">
        <v>177</v>
      </c>
      <c r="J51" s="101">
        <f>J50/E50</f>
        <v>5.1929318427695638E-3</v>
      </c>
      <c r="K51" s="14"/>
    </row>
    <row r="52" spans="1:11" s="13" customFormat="1" ht="24.75" customHeight="1">
      <c r="A52" s="127"/>
      <c r="B52" s="9"/>
      <c r="C52" s="95"/>
      <c r="D52" s="95"/>
      <c r="E52" s="95"/>
      <c r="F52" s="241">
        <v>8318</v>
      </c>
      <c r="G52" s="234">
        <v>6015</v>
      </c>
      <c r="H52" s="238">
        <v>12143</v>
      </c>
      <c r="I52" s="240">
        <v>1110</v>
      </c>
      <c r="J52" s="9"/>
      <c r="K52" s="14"/>
    </row>
    <row r="53" spans="1:11" s="13" customFormat="1" ht="24.75" customHeight="1">
      <c r="A53" s="127"/>
      <c r="B53" s="9"/>
      <c r="C53" s="95"/>
      <c r="D53" s="95"/>
      <c r="E53" s="95"/>
      <c r="F53" s="122">
        <f>F52/$I$56</f>
        <v>0.30152976147321103</v>
      </c>
      <c r="G53" s="105">
        <f>G52/$I$56</f>
        <v>0.21804538534039006</v>
      </c>
      <c r="H53" s="210">
        <f>H52/$I$56</f>
        <v>0.4401870514028855</v>
      </c>
      <c r="I53" s="105">
        <f>I52/$I$56</f>
        <v>4.0237801783513376E-2</v>
      </c>
      <c r="J53" s="9"/>
      <c r="K53" s="14"/>
    </row>
    <row r="54" spans="1:11" s="13" customFormat="1" ht="24.75" customHeight="1">
      <c r="A54" s="127"/>
      <c r="B54" s="9"/>
      <c r="C54" s="95"/>
      <c r="D54" s="95"/>
      <c r="E54" s="95"/>
      <c r="F54" s="106"/>
      <c r="G54" s="106"/>
      <c r="H54" s="107"/>
      <c r="I54" s="404" t="s">
        <v>142</v>
      </c>
      <c r="J54" s="9"/>
      <c r="K54" s="14"/>
    </row>
    <row r="55" spans="1:11" s="13" customFormat="1" ht="24.75" customHeight="1">
      <c r="A55" s="127"/>
      <c r="B55" s="9"/>
      <c r="C55" s="95"/>
      <c r="D55" s="95"/>
      <c r="E55" s="95"/>
      <c r="F55" s="98"/>
      <c r="G55" s="98"/>
      <c r="H55" s="9"/>
      <c r="I55" s="403"/>
      <c r="J55" s="9"/>
      <c r="K55" s="14"/>
    </row>
    <row r="56" spans="1:11" s="13" customFormat="1" ht="24.75" customHeight="1">
      <c r="A56" s="127"/>
      <c r="B56" s="9"/>
      <c r="C56" s="95"/>
      <c r="D56" s="95"/>
      <c r="E56" s="95"/>
      <c r="F56" s="99"/>
      <c r="G56" s="99"/>
      <c r="H56" s="108"/>
      <c r="I56" s="407">
        <f>SUM(F52:I52)</f>
        <v>27586</v>
      </c>
      <c r="J56" s="9"/>
      <c r="K56" s="14"/>
    </row>
    <row r="57" spans="1:11" s="13" customFormat="1" ht="24.75" customHeight="1">
      <c r="A57" s="127"/>
      <c r="B57" s="16"/>
      <c r="C57" s="17"/>
      <c r="D57" s="17"/>
      <c r="E57" s="17"/>
      <c r="F57" s="109"/>
      <c r="G57" s="109"/>
      <c r="H57" s="110"/>
      <c r="I57" s="408"/>
      <c r="J57" s="16"/>
      <c r="K57" s="18"/>
    </row>
    <row r="58" spans="1:11" s="13" customFormat="1" ht="24.75" customHeight="1">
      <c r="A58" s="126"/>
      <c r="B58" s="9" t="s">
        <v>131</v>
      </c>
      <c r="C58" s="95" t="s">
        <v>178</v>
      </c>
      <c r="D58" s="10">
        <f ca="1">보선결과!E32</f>
        <v>55059</v>
      </c>
      <c r="E58" s="10">
        <v>34149</v>
      </c>
      <c r="F58" s="203" t="s">
        <v>51</v>
      </c>
      <c r="G58" s="102" t="s">
        <v>161</v>
      </c>
      <c r="H58" s="96" t="s">
        <v>181</v>
      </c>
      <c r="I58" s="96" t="s">
        <v>135</v>
      </c>
      <c r="J58" s="11">
        <f>E58-I64</f>
        <v>455</v>
      </c>
      <c r="K58" s="12">
        <f>D58-E58</f>
        <v>20910</v>
      </c>
    </row>
    <row r="59" spans="1:11" s="13" customFormat="1" ht="24.75" customHeight="1">
      <c r="A59" s="127"/>
      <c r="B59" s="9"/>
      <c r="C59" s="95"/>
      <c r="D59" s="95"/>
      <c r="E59" s="123">
        <f>E58/D58</f>
        <v>0.62022557620007623</v>
      </c>
      <c r="F59" s="204" t="s">
        <v>179</v>
      </c>
      <c r="G59" s="103" t="s">
        <v>180</v>
      </c>
      <c r="H59" s="94" t="s">
        <v>182</v>
      </c>
      <c r="I59" s="94" t="s">
        <v>183</v>
      </c>
      <c r="J59" s="101">
        <f>J58/E58</f>
        <v>1.3323962634337756E-2</v>
      </c>
      <c r="K59" s="14"/>
    </row>
    <row r="60" spans="1:11" s="13" customFormat="1" ht="24.75" customHeight="1">
      <c r="A60" s="127"/>
      <c r="B60" s="9"/>
      <c r="C60" s="95"/>
      <c r="D60" s="95"/>
      <c r="E60" s="95"/>
      <c r="F60" s="239">
        <v>16523</v>
      </c>
      <c r="G60" s="234">
        <v>3510</v>
      </c>
      <c r="H60" s="235">
        <v>574</v>
      </c>
      <c r="I60" s="240">
        <v>13087</v>
      </c>
      <c r="J60" s="9"/>
      <c r="K60" s="14"/>
    </row>
    <row r="61" spans="1:11" s="13" customFormat="1" ht="24.75" customHeight="1">
      <c r="A61" s="127"/>
      <c r="B61" s="9"/>
      <c r="C61" s="95"/>
      <c r="D61" s="95"/>
      <c r="E61" s="95"/>
      <c r="F61" s="209">
        <f>F60/$I$64</f>
        <v>0.49038404463702734</v>
      </c>
      <c r="G61" s="105">
        <f>G60/$I$64</f>
        <v>0.1041728497655369</v>
      </c>
      <c r="H61" s="105">
        <f>H60/$I$64</f>
        <v>1.7035674007241645E-2</v>
      </c>
      <c r="I61" s="105">
        <f>I60/$I$64</f>
        <v>0.38840743159019409</v>
      </c>
      <c r="J61" s="9"/>
      <c r="K61" s="14"/>
    </row>
    <row r="62" spans="1:11" s="13" customFormat="1" ht="24.75" customHeight="1">
      <c r="A62" s="127"/>
      <c r="B62" s="9"/>
      <c r="C62" s="95"/>
      <c r="D62" s="95"/>
      <c r="E62" s="95"/>
      <c r="F62" s="106"/>
      <c r="G62" s="106"/>
      <c r="H62" s="107"/>
      <c r="I62" s="404" t="s">
        <v>142</v>
      </c>
      <c r="J62" s="9"/>
      <c r="K62" s="14"/>
    </row>
    <row r="63" spans="1:11" s="13" customFormat="1" ht="24.75" customHeight="1">
      <c r="A63" s="127"/>
      <c r="B63" s="9"/>
      <c r="C63" s="95"/>
      <c r="D63" s="95"/>
      <c r="E63" s="95"/>
      <c r="F63" s="98"/>
      <c r="G63" s="98"/>
      <c r="H63" s="9"/>
      <c r="I63" s="403"/>
      <c r="J63" s="9"/>
      <c r="K63" s="14"/>
    </row>
    <row r="64" spans="1:11" s="13" customFormat="1" ht="24.75" customHeight="1">
      <c r="A64" s="127"/>
      <c r="B64" s="9"/>
      <c r="C64" s="95"/>
      <c r="D64" s="95"/>
      <c r="E64" s="95"/>
      <c r="F64" s="99"/>
      <c r="G64" s="99"/>
      <c r="H64" s="108"/>
      <c r="I64" s="407">
        <f>SUM(F60:I60)</f>
        <v>33694</v>
      </c>
      <c r="J64" s="9"/>
      <c r="K64" s="14"/>
    </row>
    <row r="65" spans="1:11" s="13" customFormat="1" ht="24.75" customHeight="1">
      <c r="A65" s="128"/>
      <c r="B65" s="16"/>
      <c r="C65" s="17"/>
      <c r="D65" s="17"/>
      <c r="E65" s="17"/>
      <c r="F65" s="109"/>
      <c r="G65" s="109"/>
      <c r="H65" s="110"/>
      <c r="I65" s="408"/>
      <c r="J65" s="16"/>
      <c r="K65" s="18"/>
    </row>
    <row r="66" spans="1:11" s="13" customFormat="1" ht="27" customHeight="1">
      <c r="A66" s="126" t="s">
        <v>318</v>
      </c>
      <c r="B66" s="9" t="s">
        <v>156</v>
      </c>
      <c r="C66" s="95" t="s">
        <v>184</v>
      </c>
      <c r="D66" s="10">
        <f ca="1">보선결과!E33</f>
        <v>28533</v>
      </c>
      <c r="E66" s="10">
        <v>11573</v>
      </c>
      <c r="F66" s="203" t="s">
        <v>185</v>
      </c>
      <c r="G66" s="102" t="s">
        <v>161</v>
      </c>
      <c r="H66" s="96" t="s">
        <v>135</v>
      </c>
      <c r="I66" s="96" t="s">
        <v>135</v>
      </c>
      <c r="J66" s="11">
        <f>E66-I72</f>
        <v>153</v>
      </c>
      <c r="K66" s="12">
        <f>D66-E66</f>
        <v>16960</v>
      </c>
    </row>
    <row r="67" spans="1:11" s="13" customFormat="1" ht="24.75" customHeight="1">
      <c r="A67" s="127"/>
      <c r="B67" s="9"/>
      <c r="C67" s="95"/>
      <c r="D67" s="95"/>
      <c r="E67" s="123">
        <f>E66/D66</f>
        <v>0.4056005327165037</v>
      </c>
      <c r="F67" s="204" t="s">
        <v>186</v>
      </c>
      <c r="G67" s="103" t="s">
        <v>187</v>
      </c>
      <c r="H67" s="94" t="s">
        <v>188</v>
      </c>
      <c r="I67" s="94" t="s">
        <v>189</v>
      </c>
      <c r="J67" s="101">
        <f>J66/E66</f>
        <v>1.3220426855612201E-2</v>
      </c>
      <c r="K67" s="14"/>
    </row>
    <row r="68" spans="1:11" s="13" customFormat="1" ht="24.75" customHeight="1">
      <c r="A68" s="127"/>
      <c r="B68" s="9"/>
      <c r="C68" s="95"/>
      <c r="D68" s="95"/>
      <c r="E68" s="95"/>
      <c r="F68" s="239">
        <v>3338</v>
      </c>
      <c r="G68" s="234">
        <v>3051</v>
      </c>
      <c r="H68" s="235">
        <v>1070</v>
      </c>
      <c r="I68" s="240">
        <v>1957</v>
      </c>
      <c r="J68" s="9"/>
      <c r="K68" s="14"/>
    </row>
    <row r="69" spans="1:11" s="13" customFormat="1" ht="24.75" customHeight="1">
      <c r="A69" s="127"/>
      <c r="B69" s="9"/>
      <c r="C69" s="95"/>
      <c r="D69" s="95"/>
      <c r="E69" s="95"/>
      <c r="F69" s="209">
        <f>F68/$I$72</f>
        <v>0.29229422066549915</v>
      </c>
      <c r="G69" s="105">
        <f>G68/$I$72</f>
        <v>0.2671628721541156</v>
      </c>
      <c r="H69" s="105">
        <f>H68/$I$72</f>
        <v>9.369527145359019E-2</v>
      </c>
      <c r="I69" s="105">
        <f>I68/$I$72</f>
        <v>0.17136602451838878</v>
      </c>
      <c r="J69" s="9"/>
      <c r="K69" s="14"/>
    </row>
    <row r="70" spans="1:11" s="13" customFormat="1" ht="24.75" customHeight="1">
      <c r="A70" s="127"/>
      <c r="B70" s="9"/>
      <c r="C70" s="95"/>
      <c r="D70" s="95"/>
      <c r="E70" s="95"/>
      <c r="F70" s="94" t="s">
        <v>135</v>
      </c>
      <c r="G70" s="95"/>
      <c r="H70" s="95"/>
      <c r="I70" s="404" t="s">
        <v>142</v>
      </c>
      <c r="J70" s="9"/>
      <c r="K70" s="14"/>
    </row>
    <row r="71" spans="1:11" s="13" customFormat="1" ht="24.75" customHeight="1">
      <c r="A71" s="127"/>
      <c r="B71" s="9"/>
      <c r="C71" s="95"/>
      <c r="D71" s="95"/>
      <c r="E71" s="95"/>
      <c r="F71" s="94" t="s">
        <v>190</v>
      </c>
      <c r="G71" s="95"/>
      <c r="H71" s="95"/>
      <c r="I71" s="403"/>
      <c r="J71" s="9"/>
      <c r="K71" s="14"/>
    </row>
    <row r="72" spans="1:11" s="13" customFormat="1" ht="24.75" customHeight="1">
      <c r="A72" s="127"/>
      <c r="B72" s="9"/>
      <c r="C72" s="95"/>
      <c r="D72" s="95"/>
      <c r="E72" s="95"/>
      <c r="F72" s="236">
        <v>2004</v>
      </c>
      <c r="G72" s="15"/>
      <c r="H72" s="15"/>
      <c r="I72" s="407">
        <f>SUM(F68:I68,F72:H72)</f>
        <v>11420</v>
      </c>
      <c r="J72" s="9"/>
      <c r="K72" s="14"/>
    </row>
    <row r="73" spans="1:11" s="13" customFormat="1" ht="24.75" customHeight="1">
      <c r="A73" s="127"/>
      <c r="B73" s="16"/>
      <c r="C73" s="17"/>
      <c r="D73" s="17"/>
      <c r="E73" s="17"/>
      <c r="F73" s="100">
        <v>0.17599999999999999</v>
      </c>
      <c r="G73" s="104"/>
      <c r="H73" s="104"/>
      <c r="I73" s="408"/>
      <c r="J73" s="16"/>
      <c r="K73" s="18"/>
    </row>
    <row r="74" spans="1:11" s="13" customFormat="1" ht="24.75" customHeight="1">
      <c r="A74" s="126"/>
      <c r="B74" s="9" t="s">
        <v>55</v>
      </c>
      <c r="C74" s="95" t="s">
        <v>82</v>
      </c>
      <c r="D74" s="10">
        <f ca="1">보선결과!E34</f>
        <v>44921</v>
      </c>
      <c r="E74" s="10">
        <v>13304</v>
      </c>
      <c r="F74" s="203" t="s">
        <v>50</v>
      </c>
      <c r="G74" s="102" t="s">
        <v>51</v>
      </c>
      <c r="H74" s="96" t="s">
        <v>58</v>
      </c>
      <c r="I74" s="402" t="s">
        <v>130</v>
      </c>
      <c r="J74" s="11">
        <f>E74-I76</f>
        <v>86</v>
      </c>
      <c r="K74" s="12">
        <f>D74-E74</f>
        <v>31617</v>
      </c>
    </row>
    <row r="75" spans="1:11" s="13" customFormat="1" ht="24.75" customHeight="1">
      <c r="A75" s="127"/>
      <c r="B75" s="9"/>
      <c r="C75" s="95"/>
      <c r="D75" s="95"/>
      <c r="E75" s="123">
        <f>E74/D74</f>
        <v>0.29616437746265667</v>
      </c>
      <c r="F75" s="204" t="s">
        <v>191</v>
      </c>
      <c r="G75" s="103" t="s">
        <v>192</v>
      </c>
      <c r="H75" s="94" t="s">
        <v>193</v>
      </c>
      <c r="I75" s="403"/>
      <c r="J75" s="101">
        <f>J74/E74</f>
        <v>6.4642212868310286E-3</v>
      </c>
      <c r="K75" s="14"/>
    </row>
    <row r="76" spans="1:11" s="13" customFormat="1" ht="24.75" customHeight="1">
      <c r="A76" s="127"/>
      <c r="B76" s="9"/>
      <c r="C76" s="95"/>
      <c r="D76" s="95"/>
      <c r="E76" s="95"/>
      <c r="F76" s="237">
        <v>7123</v>
      </c>
      <c r="G76" s="234">
        <v>4859</v>
      </c>
      <c r="H76" s="235">
        <v>1236</v>
      </c>
      <c r="I76" s="409">
        <f>SUM(F76:H76)</f>
        <v>13218</v>
      </c>
      <c r="J76" s="9"/>
      <c r="K76" s="14"/>
    </row>
    <row r="77" spans="1:11" s="13" customFormat="1" ht="24.75" customHeight="1">
      <c r="A77" s="128"/>
      <c r="B77" s="17"/>
      <c r="C77" s="17"/>
      <c r="D77" s="17"/>
      <c r="E77" s="17"/>
      <c r="F77" s="205">
        <f>F76/$I$76</f>
        <v>0.53888636707520043</v>
      </c>
      <c r="G77" s="100">
        <f>G76/$I$76</f>
        <v>0.36760478135875324</v>
      </c>
      <c r="H77" s="100">
        <v>9.2999999999999999E-2</v>
      </c>
      <c r="I77" s="410"/>
      <c r="J77" s="16"/>
      <c r="K77" s="18"/>
    </row>
    <row r="78" spans="1:11" s="13" customFormat="1" ht="28.5" customHeight="1">
      <c r="A78" s="131" t="s">
        <v>318</v>
      </c>
      <c r="B78" s="92" t="s">
        <v>194</v>
      </c>
      <c r="C78" s="97" t="s">
        <v>195</v>
      </c>
      <c r="D78" s="19">
        <f ca="1">보선결과!E35</f>
        <v>51652</v>
      </c>
      <c r="E78" s="19">
        <v>10102</v>
      </c>
      <c r="F78" s="212" t="s">
        <v>51</v>
      </c>
      <c r="G78" s="130" t="s">
        <v>52</v>
      </c>
      <c r="H78" s="93" t="s">
        <v>128</v>
      </c>
      <c r="I78" s="402" t="s">
        <v>130</v>
      </c>
      <c r="J78" s="21">
        <f>E78-I80</f>
        <v>98</v>
      </c>
      <c r="K78" s="20">
        <f>D78-E78</f>
        <v>41550</v>
      </c>
    </row>
    <row r="79" spans="1:11" s="13" customFormat="1" ht="28.5" customHeight="1">
      <c r="A79" s="127"/>
      <c r="B79" s="9"/>
      <c r="C79" s="95"/>
      <c r="D79" s="95"/>
      <c r="E79" s="123">
        <f>E78/D78</f>
        <v>0.19557809958956091</v>
      </c>
      <c r="F79" s="204" t="s">
        <v>325</v>
      </c>
      <c r="G79" s="103" t="s">
        <v>196</v>
      </c>
      <c r="H79" s="94" t="s">
        <v>197</v>
      </c>
      <c r="I79" s="403"/>
      <c r="J79" s="101">
        <f>J78/E78</f>
        <v>9.7010492971688778E-3</v>
      </c>
      <c r="K79" s="14"/>
    </row>
    <row r="80" spans="1:11" s="13" customFormat="1" ht="28.5" customHeight="1">
      <c r="A80" s="127"/>
      <c r="B80" s="9"/>
      <c r="C80" s="95"/>
      <c r="D80" s="95"/>
      <c r="E80" s="95"/>
      <c r="F80" s="237">
        <v>5090</v>
      </c>
      <c r="G80" s="234">
        <v>3611</v>
      </c>
      <c r="H80" s="235">
        <v>1303</v>
      </c>
      <c r="I80" s="409">
        <f>SUM(F80:H80)</f>
        <v>10004</v>
      </c>
      <c r="J80" s="9"/>
      <c r="K80" s="14"/>
    </row>
    <row r="81" spans="1:11" s="13" customFormat="1" ht="28.5" customHeight="1">
      <c r="A81" s="127"/>
      <c r="B81" s="16"/>
      <c r="C81" s="17"/>
      <c r="D81" s="17"/>
      <c r="E81" s="17"/>
      <c r="F81" s="205">
        <f>F80/$I$80</f>
        <v>0.50879648140743705</v>
      </c>
      <c r="G81" s="100">
        <f>G80/$I$80</f>
        <v>0.36095561775289886</v>
      </c>
      <c r="H81" s="100">
        <f>H80/$I$80</f>
        <v>0.13024790083966414</v>
      </c>
      <c r="I81" s="410"/>
      <c r="J81" s="16"/>
      <c r="K81" s="18"/>
    </row>
    <row r="82" spans="1:11" s="13" customFormat="1" ht="28.5" customHeight="1">
      <c r="A82" s="127"/>
      <c r="B82" s="9" t="s">
        <v>131</v>
      </c>
      <c r="C82" s="95" t="s">
        <v>200</v>
      </c>
      <c r="D82" s="10">
        <f ca="1">보선결과!E36</f>
        <v>17478</v>
      </c>
      <c r="E82" s="10">
        <v>11548</v>
      </c>
      <c r="F82" s="203" t="s">
        <v>51</v>
      </c>
      <c r="G82" s="102" t="s">
        <v>58</v>
      </c>
      <c r="H82" s="97"/>
      <c r="I82" s="402" t="s">
        <v>130</v>
      </c>
      <c r="J82" s="11">
        <f>E82-I84</f>
        <v>455</v>
      </c>
      <c r="K82" s="12">
        <f>D82-E82</f>
        <v>5930</v>
      </c>
    </row>
    <row r="83" spans="1:11" s="13" customFormat="1" ht="28.5" customHeight="1">
      <c r="A83" s="127"/>
      <c r="B83" s="9"/>
      <c r="C83" s="95"/>
      <c r="D83" s="95"/>
      <c r="E83" s="123">
        <f>E82/D82</f>
        <v>0.66071632909943934</v>
      </c>
      <c r="F83" s="204" t="s">
        <v>198</v>
      </c>
      <c r="G83" s="103" t="s">
        <v>199</v>
      </c>
      <c r="H83" s="95"/>
      <c r="I83" s="403"/>
      <c r="J83" s="101">
        <f>J82/E82</f>
        <v>3.9400762036716316E-2</v>
      </c>
      <c r="K83" s="14"/>
    </row>
    <row r="84" spans="1:11" s="13" customFormat="1" ht="28.5" customHeight="1">
      <c r="A84" s="127"/>
      <c r="B84" s="9"/>
      <c r="C84" s="95"/>
      <c r="D84" s="95"/>
      <c r="E84" s="95"/>
      <c r="F84" s="237">
        <v>6847</v>
      </c>
      <c r="G84" s="234">
        <v>4246</v>
      </c>
      <c r="H84" s="10"/>
      <c r="I84" s="409">
        <f>SUM(F84:G84)</f>
        <v>11093</v>
      </c>
      <c r="J84" s="9"/>
      <c r="K84" s="14"/>
    </row>
    <row r="85" spans="1:11" s="13" customFormat="1" ht="28.5" customHeight="1">
      <c r="A85" s="127"/>
      <c r="B85" s="16"/>
      <c r="C85" s="17"/>
      <c r="D85" s="17"/>
      <c r="E85" s="17"/>
      <c r="F85" s="205">
        <f>F84/$I$84</f>
        <v>0.61723609483458042</v>
      </c>
      <c r="G85" s="100">
        <f>G84/$I$84</f>
        <v>0.38276390516541964</v>
      </c>
      <c r="H85" s="104"/>
      <c r="I85" s="410"/>
      <c r="J85" s="16"/>
      <c r="K85" s="18"/>
    </row>
    <row r="86" spans="1:11" s="13" customFormat="1" ht="28.5" customHeight="1">
      <c r="A86" s="126"/>
      <c r="B86" s="9" t="s">
        <v>201</v>
      </c>
      <c r="C86" s="95" t="s">
        <v>356</v>
      </c>
      <c r="D86" s="10">
        <f ca="1">보선결과!E37</f>
        <v>72014</v>
      </c>
      <c r="E86" s="10">
        <v>18673</v>
      </c>
      <c r="F86" s="119" t="s">
        <v>50</v>
      </c>
      <c r="G86" s="206" t="s">
        <v>161</v>
      </c>
      <c r="H86" s="96" t="s">
        <v>135</v>
      </c>
      <c r="I86" s="96" t="s">
        <v>135</v>
      </c>
      <c r="J86" s="11">
        <f>E86-I92</f>
        <v>81</v>
      </c>
      <c r="K86" s="12">
        <f>D86-E86</f>
        <v>53341</v>
      </c>
    </row>
    <row r="87" spans="1:11" s="13" customFormat="1" ht="28.5" customHeight="1">
      <c r="A87" s="127"/>
      <c r="B87" s="9"/>
      <c r="C87" s="95"/>
      <c r="D87" s="95"/>
      <c r="E87" s="123">
        <f>E86/D86</f>
        <v>0.25929680339933903</v>
      </c>
      <c r="F87" s="120" t="s">
        <v>202</v>
      </c>
      <c r="G87" s="207" t="s">
        <v>203</v>
      </c>
      <c r="H87" s="94" t="s">
        <v>204</v>
      </c>
      <c r="I87" s="94" t="s">
        <v>205</v>
      </c>
      <c r="J87" s="101">
        <f>J86/E86</f>
        <v>4.3378139559792214E-3</v>
      </c>
      <c r="K87" s="14"/>
    </row>
    <row r="88" spans="1:11" s="13" customFormat="1" ht="28.5" customHeight="1">
      <c r="A88" s="127"/>
      <c r="B88" s="9"/>
      <c r="C88" s="95"/>
      <c r="D88" s="95"/>
      <c r="E88" s="95"/>
      <c r="F88" s="241">
        <v>4102</v>
      </c>
      <c r="G88" s="238">
        <v>5125</v>
      </c>
      <c r="H88" s="235">
        <v>3295</v>
      </c>
      <c r="I88" s="240">
        <v>3827</v>
      </c>
      <c r="J88" s="9"/>
      <c r="K88" s="14"/>
    </row>
    <row r="89" spans="1:11" s="13" customFormat="1" ht="28.5" customHeight="1">
      <c r="A89" s="127"/>
      <c r="B89" s="9"/>
      <c r="C89" s="95"/>
      <c r="D89" s="95"/>
      <c r="E89" s="95"/>
      <c r="F89" s="122">
        <v>0.22</v>
      </c>
      <c r="G89" s="210">
        <f>G88/$I$92</f>
        <v>0.27565619621342513</v>
      </c>
      <c r="H89" s="105">
        <f>H88/$I$92</f>
        <v>0.17722676419965577</v>
      </c>
      <c r="I89" s="105">
        <f>I88/$I$92</f>
        <v>0.20584122203098107</v>
      </c>
      <c r="J89" s="9"/>
      <c r="K89" s="14"/>
    </row>
    <row r="90" spans="1:11" s="13" customFormat="1" ht="28.5" customHeight="1">
      <c r="A90" s="127"/>
      <c r="B90" s="9"/>
      <c r="C90" s="95"/>
      <c r="D90" s="95"/>
      <c r="E90" s="95"/>
      <c r="F90" s="94" t="s">
        <v>135</v>
      </c>
      <c r="G90" s="106"/>
      <c r="H90" s="107"/>
      <c r="I90" s="404" t="s">
        <v>142</v>
      </c>
      <c r="J90" s="9"/>
      <c r="K90" s="14"/>
    </row>
    <row r="91" spans="1:11" s="13" customFormat="1" ht="28.5" customHeight="1">
      <c r="A91" s="127"/>
      <c r="B91" s="9"/>
      <c r="C91" s="95"/>
      <c r="D91" s="95"/>
      <c r="E91" s="95"/>
      <c r="F91" s="94" t="s">
        <v>206</v>
      </c>
      <c r="G91" s="98"/>
      <c r="H91" s="9"/>
      <c r="I91" s="403"/>
      <c r="J91" s="9"/>
      <c r="K91" s="14"/>
    </row>
    <row r="92" spans="1:11" s="13" customFormat="1" ht="28.5" customHeight="1">
      <c r="A92" s="127"/>
      <c r="B92" s="9"/>
      <c r="C92" s="95"/>
      <c r="D92" s="95"/>
      <c r="E92" s="95"/>
      <c r="F92" s="236">
        <v>2243</v>
      </c>
      <c r="G92" s="99"/>
      <c r="H92" s="108"/>
      <c r="I92" s="407">
        <f>SUM(F88:I88,F92:H92)</f>
        <v>18592</v>
      </c>
      <c r="J92" s="9"/>
      <c r="K92" s="14"/>
    </row>
    <row r="93" spans="1:11" s="13" customFormat="1" ht="28.5" customHeight="1">
      <c r="A93" s="128"/>
      <c r="B93" s="16"/>
      <c r="C93" s="17"/>
      <c r="D93" s="17"/>
      <c r="E93" s="17"/>
      <c r="F93" s="100">
        <f>F92/$I$92</f>
        <v>0.1206432874354561</v>
      </c>
      <c r="G93" s="109"/>
      <c r="H93" s="110"/>
      <c r="I93" s="408"/>
      <c r="J93" s="16"/>
      <c r="K93" s="18"/>
    </row>
    <row r="94" spans="1:11" s="13" customFormat="1" ht="28.5" customHeight="1">
      <c r="A94" s="126" t="s">
        <v>319</v>
      </c>
      <c r="B94" s="9" t="s">
        <v>152</v>
      </c>
      <c r="C94" s="95" t="s">
        <v>207</v>
      </c>
      <c r="D94" s="10">
        <f ca="1">보선결과!E38</f>
        <v>71290</v>
      </c>
      <c r="E94" s="10">
        <v>6748</v>
      </c>
      <c r="F94" s="203" t="s">
        <v>50</v>
      </c>
      <c r="G94" s="102" t="s">
        <v>51</v>
      </c>
      <c r="H94" s="97"/>
      <c r="I94" s="402" t="s">
        <v>130</v>
      </c>
      <c r="J94" s="11">
        <f>E94-I96</f>
        <v>31</v>
      </c>
      <c r="K94" s="12">
        <f>D94-E94</f>
        <v>64542</v>
      </c>
    </row>
    <row r="95" spans="1:11" s="13" customFormat="1" ht="28.5" customHeight="1">
      <c r="A95" s="127"/>
      <c r="B95" s="9"/>
      <c r="C95" s="95"/>
      <c r="D95" s="95"/>
      <c r="E95" s="123">
        <f>E94/D94</f>
        <v>9.4655631925936318E-2</v>
      </c>
      <c r="F95" s="204" t="s">
        <v>208</v>
      </c>
      <c r="G95" s="103" t="s">
        <v>209</v>
      </c>
      <c r="H95" s="95"/>
      <c r="I95" s="403"/>
      <c r="J95" s="101">
        <f>J94/E94</f>
        <v>4.5939537640782456E-3</v>
      </c>
      <c r="K95" s="14"/>
    </row>
    <row r="96" spans="1:11" s="13" customFormat="1" ht="28.5" customHeight="1">
      <c r="A96" s="127"/>
      <c r="B96" s="9"/>
      <c r="C96" s="95"/>
      <c r="D96" s="95"/>
      <c r="E96" s="95"/>
      <c r="F96" s="237">
        <v>4474</v>
      </c>
      <c r="G96" s="234">
        <v>2243</v>
      </c>
      <c r="H96" s="10"/>
      <c r="I96" s="409">
        <f>SUM(F96:G96)</f>
        <v>6717</v>
      </c>
      <c r="J96" s="9"/>
      <c r="K96" s="14"/>
    </row>
    <row r="97" spans="1:11" s="13" customFormat="1" ht="28.5" customHeight="1">
      <c r="A97" s="127"/>
      <c r="B97" s="16"/>
      <c r="C97" s="17"/>
      <c r="D97" s="17"/>
      <c r="E97" s="17"/>
      <c r="F97" s="205">
        <f>F96/$I$96</f>
        <v>0.66607116272145306</v>
      </c>
      <c r="G97" s="100">
        <f>G96/$I$96</f>
        <v>0.333928837278547</v>
      </c>
      <c r="H97" s="104"/>
      <c r="I97" s="410"/>
      <c r="J97" s="16"/>
      <c r="K97" s="18"/>
    </row>
    <row r="98" spans="1:11" s="13" customFormat="1" ht="28.5" customHeight="1">
      <c r="A98" s="126"/>
      <c r="B98" s="9"/>
      <c r="C98" s="95" t="s">
        <v>210</v>
      </c>
      <c r="D98" s="10">
        <f ca="1">보선결과!E39</f>
        <v>36880</v>
      </c>
      <c r="E98" s="10">
        <v>6267</v>
      </c>
      <c r="F98" s="203" t="s">
        <v>50</v>
      </c>
      <c r="G98" s="102" t="s">
        <v>51</v>
      </c>
      <c r="H98" s="96" t="s">
        <v>128</v>
      </c>
      <c r="I98" s="402" t="s">
        <v>130</v>
      </c>
      <c r="J98" s="11">
        <f>E98-I100</f>
        <v>17</v>
      </c>
      <c r="K98" s="12">
        <f>D98-E98</f>
        <v>30613</v>
      </c>
    </row>
    <row r="99" spans="1:11" s="13" customFormat="1" ht="28.5" customHeight="1">
      <c r="A99" s="127"/>
      <c r="B99" s="9"/>
      <c r="C99" s="95"/>
      <c r="D99" s="95"/>
      <c r="E99" s="123">
        <f>E98/D98</f>
        <v>0.1699295010845987</v>
      </c>
      <c r="F99" s="204" t="s">
        <v>211</v>
      </c>
      <c r="G99" s="103" t="s">
        <v>212</v>
      </c>
      <c r="H99" s="94" t="s">
        <v>217</v>
      </c>
      <c r="I99" s="403"/>
      <c r="J99" s="101">
        <f>J98/E98</f>
        <v>2.7126216690601564E-3</v>
      </c>
      <c r="K99" s="14"/>
    </row>
    <row r="100" spans="1:11" s="13" customFormat="1" ht="28.5" customHeight="1">
      <c r="A100" s="127"/>
      <c r="B100" s="9"/>
      <c r="C100" s="95"/>
      <c r="D100" s="95"/>
      <c r="E100" s="95"/>
      <c r="F100" s="237">
        <v>2550</v>
      </c>
      <c r="G100" s="234">
        <v>1852</v>
      </c>
      <c r="H100" s="235">
        <v>1848</v>
      </c>
      <c r="I100" s="409">
        <f>SUM(F100:H100)</f>
        <v>6250</v>
      </c>
      <c r="J100" s="9"/>
      <c r="K100" s="14"/>
    </row>
    <row r="101" spans="1:11" s="13" customFormat="1" ht="28.5" customHeight="1">
      <c r="A101" s="128"/>
      <c r="B101" s="17"/>
      <c r="C101" s="17"/>
      <c r="D101" s="17"/>
      <c r="E101" s="17"/>
      <c r="F101" s="205">
        <f>F100/$I$100</f>
        <v>0.40799999999999997</v>
      </c>
      <c r="G101" s="100">
        <f>G100/$I$100</f>
        <v>0.29631999999999997</v>
      </c>
      <c r="H101" s="100">
        <f>H100/$I$100</f>
        <v>0.29568</v>
      </c>
      <c r="I101" s="410"/>
      <c r="J101" s="16"/>
      <c r="K101" s="18"/>
    </row>
    <row r="102" spans="1:11" s="13" customFormat="1" ht="25.5" customHeight="1">
      <c r="A102" s="126" t="s">
        <v>319</v>
      </c>
      <c r="B102" s="9" t="s">
        <v>213</v>
      </c>
      <c r="C102" s="95" t="s">
        <v>214</v>
      </c>
      <c r="D102" s="10">
        <f ca="1">보선결과!E40</f>
        <v>38148</v>
      </c>
      <c r="E102" s="10">
        <v>6113</v>
      </c>
      <c r="F102" s="203" t="s">
        <v>50</v>
      </c>
      <c r="G102" s="102" t="s">
        <v>167</v>
      </c>
      <c r="H102" s="96" t="s">
        <v>135</v>
      </c>
      <c r="I102" s="96" t="s">
        <v>135</v>
      </c>
      <c r="J102" s="11">
        <f>E102-I108</f>
        <v>33</v>
      </c>
      <c r="K102" s="12">
        <f>D102-E102</f>
        <v>32035</v>
      </c>
    </row>
    <row r="103" spans="1:11" s="13" customFormat="1" ht="25.5" customHeight="1">
      <c r="A103" s="127"/>
      <c r="B103" s="9"/>
      <c r="C103" s="95"/>
      <c r="D103" s="95"/>
      <c r="E103" s="123">
        <f>E102/D102</f>
        <v>0.16024431162839467</v>
      </c>
      <c r="F103" s="204" t="s">
        <v>215</v>
      </c>
      <c r="G103" s="103" t="s">
        <v>216</v>
      </c>
      <c r="H103" s="94" t="s">
        <v>218</v>
      </c>
      <c r="I103" s="94" t="s">
        <v>219</v>
      </c>
      <c r="J103" s="101">
        <f>J102/E102</f>
        <v>5.3983314248323248E-3</v>
      </c>
      <c r="K103" s="14"/>
    </row>
    <row r="104" spans="1:11" s="13" customFormat="1" ht="25.5" customHeight="1">
      <c r="A104" s="127"/>
      <c r="B104" s="9"/>
      <c r="C104" s="95"/>
      <c r="D104" s="95"/>
      <c r="E104" s="95"/>
      <c r="F104" s="239">
        <v>3194</v>
      </c>
      <c r="G104" s="234">
        <v>518</v>
      </c>
      <c r="H104" s="235">
        <v>316</v>
      </c>
      <c r="I104" s="240">
        <v>1458</v>
      </c>
      <c r="J104" s="9"/>
      <c r="K104" s="14"/>
    </row>
    <row r="105" spans="1:11" s="13" customFormat="1" ht="25.5" customHeight="1">
      <c r="A105" s="127"/>
      <c r="B105" s="95"/>
      <c r="C105" s="95"/>
      <c r="D105" s="95"/>
      <c r="E105" s="95"/>
      <c r="F105" s="209">
        <f>F104/$I$108</f>
        <v>0.52532894736842106</v>
      </c>
      <c r="G105" s="105">
        <f>G104/$I$108</f>
        <v>8.5197368421052633E-2</v>
      </c>
      <c r="H105" s="105">
        <f>H104/$I$108</f>
        <v>5.1973684210526318E-2</v>
      </c>
      <c r="I105" s="105">
        <f>I104/$I$108</f>
        <v>0.23980263157894738</v>
      </c>
      <c r="J105" s="9"/>
      <c r="K105" s="14"/>
    </row>
    <row r="106" spans="1:11" s="13" customFormat="1" ht="25.5" customHeight="1">
      <c r="A106" s="126"/>
      <c r="B106" s="9"/>
      <c r="C106" s="95"/>
      <c r="D106" s="95"/>
      <c r="E106" s="95"/>
      <c r="F106" s="94" t="s">
        <v>135</v>
      </c>
      <c r="G106" s="106"/>
      <c r="H106" s="107"/>
      <c r="I106" s="404" t="s">
        <v>142</v>
      </c>
      <c r="J106" s="9"/>
      <c r="K106" s="14"/>
    </row>
    <row r="107" spans="1:11" s="13" customFormat="1" ht="25.5" customHeight="1">
      <c r="A107" s="127"/>
      <c r="B107" s="9"/>
      <c r="C107" s="95"/>
      <c r="D107" s="95"/>
      <c r="E107" s="95"/>
      <c r="F107" s="94" t="s">
        <v>220</v>
      </c>
      <c r="G107" s="98"/>
      <c r="H107" s="9"/>
      <c r="I107" s="403"/>
      <c r="J107" s="9"/>
      <c r="K107" s="14"/>
    </row>
    <row r="108" spans="1:11" s="13" customFormat="1" ht="25.5" customHeight="1">
      <c r="A108" s="127"/>
      <c r="B108" s="9"/>
      <c r="C108" s="95"/>
      <c r="D108" s="95"/>
      <c r="E108" s="95"/>
      <c r="F108" s="236">
        <v>594</v>
      </c>
      <c r="G108" s="99"/>
      <c r="H108" s="108"/>
      <c r="I108" s="407">
        <f>SUM(F104:I104,F108:H108)</f>
        <v>6080</v>
      </c>
      <c r="J108" s="9"/>
      <c r="K108" s="14"/>
    </row>
    <row r="109" spans="1:11" s="13" customFormat="1" ht="25.5" customHeight="1">
      <c r="A109" s="127"/>
      <c r="B109" s="9"/>
      <c r="C109" s="17"/>
      <c r="D109" s="17"/>
      <c r="E109" s="17"/>
      <c r="F109" s="100">
        <f>F108/$I$108</f>
        <v>9.769736842105263E-2</v>
      </c>
      <c r="G109" s="109"/>
      <c r="H109" s="110"/>
      <c r="I109" s="408"/>
      <c r="J109" s="16"/>
      <c r="K109" s="18"/>
    </row>
    <row r="110" spans="1:11" s="13" customFormat="1" ht="25.5" customHeight="1">
      <c r="A110" s="127"/>
      <c r="B110" s="9"/>
      <c r="C110" s="95" t="s">
        <v>221</v>
      </c>
      <c r="D110" s="10">
        <f ca="1">보선결과!E41</f>
        <v>83205</v>
      </c>
      <c r="E110" s="10">
        <v>12935</v>
      </c>
      <c r="F110" s="203" t="s">
        <v>50</v>
      </c>
      <c r="G110" s="102" t="s">
        <v>167</v>
      </c>
      <c r="H110" s="96" t="s">
        <v>135</v>
      </c>
      <c r="I110" s="96" t="s">
        <v>135</v>
      </c>
      <c r="J110" s="11">
        <f>E110-I116</f>
        <v>90</v>
      </c>
      <c r="K110" s="12">
        <f>D110-E110</f>
        <v>70270</v>
      </c>
    </row>
    <row r="111" spans="1:11" s="13" customFormat="1" ht="25.5" customHeight="1">
      <c r="A111" s="127"/>
      <c r="B111" s="9"/>
      <c r="C111" s="95"/>
      <c r="D111" s="95"/>
      <c r="E111" s="123">
        <f>E110/D110</f>
        <v>0.15545940748753079</v>
      </c>
      <c r="F111" s="204" t="s">
        <v>222</v>
      </c>
      <c r="G111" s="103" t="s">
        <v>223</v>
      </c>
      <c r="H111" s="94" t="s">
        <v>224</v>
      </c>
      <c r="I111" s="94" t="s">
        <v>225</v>
      </c>
      <c r="J111" s="101">
        <f>J110/E110</f>
        <v>6.9578662543486663E-3</v>
      </c>
      <c r="K111" s="14"/>
    </row>
    <row r="112" spans="1:11" s="13" customFormat="1" ht="25.5" customHeight="1">
      <c r="A112" s="127"/>
      <c r="B112" s="9"/>
      <c r="C112" s="95"/>
      <c r="D112" s="95"/>
      <c r="E112" s="95"/>
      <c r="F112" s="239">
        <v>5424</v>
      </c>
      <c r="G112" s="234">
        <v>2826</v>
      </c>
      <c r="H112" s="235">
        <v>1601</v>
      </c>
      <c r="I112" s="240">
        <v>1907</v>
      </c>
      <c r="J112" s="9"/>
      <c r="K112" s="14"/>
    </row>
    <row r="113" spans="1:11" s="13" customFormat="1" ht="25.5" customHeight="1">
      <c r="A113" s="127"/>
      <c r="B113" s="95"/>
      <c r="C113" s="95"/>
      <c r="D113" s="95"/>
      <c r="E113" s="95"/>
      <c r="F113" s="209">
        <f>F112/$I$116</f>
        <v>0.42226547294667188</v>
      </c>
      <c r="G113" s="105">
        <f>G112/$I$116</f>
        <v>0.22000778513040092</v>
      </c>
      <c r="H113" s="105">
        <f>H112/$I$116</f>
        <v>0.12463993771895679</v>
      </c>
      <c r="I113" s="105">
        <f>I112/$I$116</f>
        <v>0.1484624367458155</v>
      </c>
      <c r="J113" s="9"/>
      <c r="K113" s="14"/>
    </row>
    <row r="114" spans="1:11" s="13" customFormat="1" ht="25.5" customHeight="1">
      <c r="A114" s="126"/>
      <c r="B114" s="9"/>
      <c r="C114" s="95"/>
      <c r="D114" s="95"/>
      <c r="E114" s="95"/>
      <c r="F114" s="94" t="s">
        <v>135</v>
      </c>
      <c r="G114" s="106"/>
      <c r="H114" s="107"/>
      <c r="I114" s="404" t="s">
        <v>142</v>
      </c>
      <c r="J114" s="9"/>
      <c r="K114" s="14"/>
    </row>
    <row r="115" spans="1:11" s="13" customFormat="1" ht="25.5" customHeight="1">
      <c r="A115" s="127"/>
      <c r="B115" s="9"/>
      <c r="C115" s="95"/>
      <c r="D115" s="95"/>
      <c r="E115" s="95"/>
      <c r="F115" s="94" t="s">
        <v>226</v>
      </c>
      <c r="G115" s="98"/>
      <c r="H115" s="9"/>
      <c r="I115" s="403"/>
      <c r="J115" s="9"/>
      <c r="K115" s="14"/>
    </row>
    <row r="116" spans="1:11" s="13" customFormat="1" ht="25.5" customHeight="1">
      <c r="A116" s="127"/>
      <c r="B116" s="9"/>
      <c r="C116" s="95"/>
      <c r="D116" s="95"/>
      <c r="E116" s="95"/>
      <c r="F116" s="236">
        <v>1087</v>
      </c>
      <c r="G116" s="99"/>
      <c r="H116" s="108"/>
      <c r="I116" s="407">
        <f>SUM(F112:I112,F116:H116)</f>
        <v>12845</v>
      </c>
      <c r="J116" s="9"/>
      <c r="K116" s="14"/>
    </row>
    <row r="117" spans="1:11" s="13" customFormat="1" ht="25.5" customHeight="1">
      <c r="A117" s="127"/>
      <c r="B117" s="9"/>
      <c r="C117" s="17"/>
      <c r="D117" s="17"/>
      <c r="E117" s="17"/>
      <c r="F117" s="100">
        <f>F116/$I$116</f>
        <v>8.4624367458154923E-2</v>
      </c>
      <c r="G117" s="109"/>
      <c r="H117" s="110"/>
      <c r="I117" s="408"/>
      <c r="J117" s="16"/>
      <c r="K117" s="18"/>
    </row>
    <row r="118" spans="1:11" s="13" customFormat="1" ht="25.5" customHeight="1">
      <c r="A118" s="127"/>
      <c r="B118" s="9"/>
      <c r="C118" s="95" t="s">
        <v>227</v>
      </c>
      <c r="D118" s="10">
        <f ca="1">보선결과!E42</f>
        <v>46316</v>
      </c>
      <c r="E118" s="10">
        <v>8584</v>
      </c>
      <c r="F118" s="203" t="s">
        <v>50</v>
      </c>
      <c r="G118" s="102" t="s">
        <v>58</v>
      </c>
      <c r="H118" s="96" t="s">
        <v>128</v>
      </c>
      <c r="I118" s="402" t="s">
        <v>130</v>
      </c>
      <c r="J118" s="11">
        <f>E118-I120</f>
        <v>62</v>
      </c>
      <c r="K118" s="12">
        <f>D118-E118</f>
        <v>37732</v>
      </c>
    </row>
    <row r="119" spans="1:11" s="13" customFormat="1" ht="25.5" customHeight="1">
      <c r="A119" s="127"/>
      <c r="B119" s="9"/>
      <c r="C119" s="95"/>
      <c r="D119" s="95"/>
      <c r="E119" s="123">
        <f>E118/D118</f>
        <v>0.18533552120217636</v>
      </c>
      <c r="F119" s="204" t="s">
        <v>228</v>
      </c>
      <c r="G119" s="103" t="s">
        <v>229</v>
      </c>
      <c r="H119" s="94" t="s">
        <v>230</v>
      </c>
      <c r="I119" s="403"/>
      <c r="J119" s="101">
        <f>J118/E118</f>
        <v>7.2227399813606713E-3</v>
      </c>
      <c r="K119" s="14"/>
    </row>
    <row r="120" spans="1:11" s="13" customFormat="1" ht="25.5" customHeight="1">
      <c r="A120" s="127"/>
      <c r="B120" s="111"/>
      <c r="C120" s="112"/>
      <c r="D120" s="112"/>
      <c r="E120" s="112"/>
      <c r="F120" s="237">
        <v>3340</v>
      </c>
      <c r="G120" s="234">
        <v>2471</v>
      </c>
      <c r="H120" s="235">
        <v>2711</v>
      </c>
      <c r="I120" s="409">
        <f>SUM(F120:H120)</f>
        <v>8522</v>
      </c>
      <c r="J120" s="111"/>
      <c r="K120" s="113"/>
    </row>
    <row r="121" spans="1:11" s="13" customFormat="1" ht="25.5" customHeight="1">
      <c r="A121" s="127"/>
      <c r="B121" s="114"/>
      <c r="C121" s="115"/>
      <c r="D121" s="115"/>
      <c r="E121" s="115"/>
      <c r="F121" s="205">
        <f>F120/$I$120</f>
        <v>0.39192677775170148</v>
      </c>
      <c r="G121" s="100">
        <f>G120/$I$120</f>
        <v>0.28995540952827975</v>
      </c>
      <c r="H121" s="100">
        <f>H120/$I$120</f>
        <v>0.31811781272001877</v>
      </c>
      <c r="I121" s="410"/>
      <c r="J121" s="114"/>
      <c r="K121" s="116"/>
    </row>
    <row r="122" spans="1:11" s="13" customFormat="1" ht="25.5" customHeight="1">
      <c r="A122" s="127"/>
      <c r="B122" s="9" t="s">
        <v>231</v>
      </c>
      <c r="C122" s="95" t="s">
        <v>232</v>
      </c>
      <c r="D122" s="10">
        <f ca="1">보선결과!E43</f>
        <v>56970</v>
      </c>
      <c r="E122" s="10">
        <v>8565</v>
      </c>
      <c r="F122" s="203" t="s">
        <v>50</v>
      </c>
      <c r="G122" s="102" t="s">
        <v>167</v>
      </c>
      <c r="H122" s="96" t="s">
        <v>175</v>
      </c>
      <c r="I122" s="96" t="s">
        <v>161</v>
      </c>
      <c r="J122" s="11">
        <f>E122-I128</f>
        <v>32</v>
      </c>
      <c r="K122" s="12">
        <f>D122-E122</f>
        <v>48405</v>
      </c>
    </row>
    <row r="123" spans="1:11" s="13" customFormat="1" ht="25.5" customHeight="1">
      <c r="A123" s="127"/>
      <c r="B123" s="9"/>
      <c r="C123" s="95"/>
      <c r="D123" s="95"/>
      <c r="E123" s="123">
        <f>E122/D122</f>
        <v>0.15034228541337546</v>
      </c>
      <c r="F123" s="204" t="s">
        <v>233</v>
      </c>
      <c r="G123" s="103" t="s">
        <v>234</v>
      </c>
      <c r="H123" s="94" t="s">
        <v>235</v>
      </c>
      <c r="I123" s="94" t="s">
        <v>236</v>
      </c>
      <c r="J123" s="101">
        <f>J122/E122</f>
        <v>3.7361354349095153E-3</v>
      </c>
      <c r="K123" s="14"/>
    </row>
    <row r="124" spans="1:11" s="13" customFormat="1" ht="25.5" customHeight="1">
      <c r="A124" s="127"/>
      <c r="B124" s="9"/>
      <c r="C124" s="95"/>
      <c r="D124" s="95"/>
      <c r="E124" s="95"/>
      <c r="F124" s="239">
        <v>2725</v>
      </c>
      <c r="G124" s="234">
        <v>2136</v>
      </c>
      <c r="H124" s="235">
        <v>2315</v>
      </c>
      <c r="I124" s="240">
        <v>1357</v>
      </c>
      <c r="J124" s="9"/>
      <c r="K124" s="14"/>
    </row>
    <row r="125" spans="1:11" s="13" customFormat="1" ht="25.5" customHeight="1">
      <c r="A125" s="127"/>
      <c r="B125" s="95"/>
      <c r="C125" s="95"/>
      <c r="D125" s="95"/>
      <c r="E125" s="95"/>
      <c r="F125" s="209">
        <v>0.32</v>
      </c>
      <c r="G125" s="105">
        <f>G124/$I$128</f>
        <v>0.25032227821399272</v>
      </c>
      <c r="H125" s="105">
        <f>H124/$I$128</f>
        <v>0.27129966014297435</v>
      </c>
      <c r="I125" s="105">
        <f>I124/$I$128</f>
        <v>0.15902964959568733</v>
      </c>
      <c r="J125" s="9"/>
      <c r="K125" s="14"/>
    </row>
    <row r="126" spans="1:11" s="13" customFormat="1" ht="25.5" customHeight="1">
      <c r="A126" s="126"/>
      <c r="B126" s="9"/>
      <c r="C126" s="95"/>
      <c r="D126" s="95"/>
      <c r="E126" s="95"/>
      <c r="F126" s="106"/>
      <c r="G126" s="106"/>
      <c r="H126" s="107"/>
      <c r="I126" s="404" t="s">
        <v>142</v>
      </c>
      <c r="J126" s="9"/>
      <c r="K126" s="14"/>
    </row>
    <row r="127" spans="1:11" s="13" customFormat="1" ht="25.5" customHeight="1">
      <c r="A127" s="127"/>
      <c r="B127" s="9"/>
      <c r="C127" s="95"/>
      <c r="D127" s="95"/>
      <c r="E127" s="95"/>
      <c r="F127" s="98"/>
      <c r="G127" s="98"/>
      <c r="H127" s="9"/>
      <c r="I127" s="403"/>
      <c r="J127" s="9"/>
      <c r="K127" s="14"/>
    </row>
    <row r="128" spans="1:11" s="13" customFormat="1" ht="25.5" customHeight="1">
      <c r="A128" s="127"/>
      <c r="B128" s="9"/>
      <c r="C128" s="95"/>
      <c r="D128" s="95"/>
      <c r="E128" s="95"/>
      <c r="F128" s="99"/>
      <c r="G128" s="99"/>
      <c r="H128" s="108"/>
      <c r="I128" s="407">
        <f>SUM(F124:I124)</f>
        <v>8533</v>
      </c>
      <c r="J128" s="9"/>
      <c r="K128" s="14"/>
    </row>
    <row r="129" spans="1:11" s="13" customFormat="1" ht="25.5" customHeight="1">
      <c r="A129" s="128"/>
      <c r="B129" s="17"/>
      <c r="C129" s="17"/>
      <c r="D129" s="17"/>
      <c r="E129" s="17"/>
      <c r="F129" s="109"/>
      <c r="G129" s="109"/>
      <c r="H129" s="110"/>
      <c r="I129" s="408"/>
      <c r="J129" s="16"/>
      <c r="K129" s="18"/>
    </row>
    <row r="130" spans="1:11" s="13" customFormat="1" ht="25.5" customHeight="1">
      <c r="A130" s="126" t="s">
        <v>319</v>
      </c>
      <c r="B130" s="9" t="s">
        <v>156</v>
      </c>
      <c r="C130" s="95" t="s">
        <v>237</v>
      </c>
      <c r="D130" s="10">
        <f ca="1">보선결과!E44</f>
        <v>55906</v>
      </c>
      <c r="E130" s="10">
        <v>16771</v>
      </c>
      <c r="F130" s="203" t="s">
        <v>50</v>
      </c>
      <c r="G130" s="102" t="s">
        <v>58</v>
      </c>
      <c r="H130" s="95"/>
      <c r="I130" s="404" t="s">
        <v>130</v>
      </c>
      <c r="J130" s="11">
        <f>E130-I132</f>
        <v>263</v>
      </c>
      <c r="K130" s="12">
        <f>D130-E130</f>
        <v>39135</v>
      </c>
    </row>
    <row r="131" spans="1:11" s="13" customFormat="1" ht="25.5" customHeight="1">
      <c r="A131" s="127"/>
      <c r="B131" s="9"/>
      <c r="C131" s="95"/>
      <c r="D131" s="95"/>
      <c r="E131" s="123">
        <f>E130/D130</f>
        <v>0.2999856902658033</v>
      </c>
      <c r="F131" s="204" t="s">
        <v>238</v>
      </c>
      <c r="G131" s="103" t="s">
        <v>239</v>
      </c>
      <c r="H131" s="95"/>
      <c r="I131" s="403"/>
      <c r="J131" s="101">
        <f>J130/E130</f>
        <v>1.5681831733349232E-2</v>
      </c>
      <c r="K131" s="14"/>
    </row>
    <row r="132" spans="1:11" s="13" customFormat="1" ht="25.5" customHeight="1">
      <c r="A132" s="127"/>
      <c r="B132" s="9"/>
      <c r="C132" s="95"/>
      <c r="D132" s="95"/>
      <c r="E132" s="95"/>
      <c r="F132" s="237">
        <v>9183</v>
      </c>
      <c r="G132" s="234">
        <v>7325</v>
      </c>
      <c r="H132" s="10"/>
      <c r="I132" s="409">
        <f>SUM(F132:G132)</f>
        <v>16508</v>
      </c>
      <c r="J132" s="9"/>
      <c r="K132" s="14"/>
    </row>
    <row r="133" spans="1:11" s="13" customFormat="1" ht="25.5" customHeight="1">
      <c r="A133" s="127"/>
      <c r="B133" s="16"/>
      <c r="C133" s="17"/>
      <c r="D133" s="17"/>
      <c r="E133" s="17"/>
      <c r="F133" s="205">
        <f>F132/$I$132</f>
        <v>0.55627574509328814</v>
      </c>
      <c r="G133" s="100">
        <f>G132/$I$132</f>
        <v>0.44372425490671191</v>
      </c>
      <c r="H133" s="104"/>
      <c r="I133" s="410"/>
      <c r="J133" s="16"/>
      <c r="K133" s="18"/>
    </row>
    <row r="134" spans="1:11" s="13" customFormat="1" ht="25.5" customHeight="1">
      <c r="A134" s="126"/>
      <c r="B134" s="9" t="s">
        <v>240</v>
      </c>
      <c r="C134" s="95" t="s">
        <v>241</v>
      </c>
      <c r="D134" s="10">
        <f ca="1">보선결과!E45</f>
        <v>110079</v>
      </c>
      <c r="E134" s="10">
        <v>17177</v>
      </c>
      <c r="F134" s="203" t="s">
        <v>50</v>
      </c>
      <c r="G134" s="102" t="s">
        <v>167</v>
      </c>
      <c r="H134" s="96" t="s">
        <v>161</v>
      </c>
      <c r="I134" s="96" t="s">
        <v>135</v>
      </c>
      <c r="J134" s="11">
        <f>E134-I140</f>
        <v>52</v>
      </c>
      <c r="K134" s="12">
        <f>D134-E134</f>
        <v>92902</v>
      </c>
    </row>
    <row r="135" spans="1:11" s="13" customFormat="1" ht="25.5" customHeight="1">
      <c r="A135" s="127"/>
      <c r="B135" s="9"/>
      <c r="C135" s="95"/>
      <c r="D135" s="95"/>
      <c r="E135" s="123">
        <f>E134/D134</f>
        <v>0.15604247858356271</v>
      </c>
      <c r="F135" s="204" t="s">
        <v>242</v>
      </c>
      <c r="G135" s="103" t="s">
        <v>243</v>
      </c>
      <c r="H135" s="94" t="s">
        <v>244</v>
      </c>
      <c r="I135" s="94" t="s">
        <v>245</v>
      </c>
      <c r="J135" s="101">
        <f>J134/E134</f>
        <v>3.0273039529603541E-3</v>
      </c>
      <c r="K135" s="14"/>
    </row>
    <row r="136" spans="1:11" s="13" customFormat="1" ht="25.5" customHeight="1">
      <c r="A136" s="127"/>
      <c r="B136" s="9"/>
      <c r="C136" s="95"/>
      <c r="D136" s="95"/>
      <c r="E136" s="95"/>
      <c r="F136" s="239">
        <v>7022</v>
      </c>
      <c r="G136" s="234">
        <v>4966</v>
      </c>
      <c r="H136" s="235">
        <v>2273</v>
      </c>
      <c r="I136" s="240">
        <v>394</v>
      </c>
      <c r="J136" s="9"/>
      <c r="K136" s="14"/>
    </row>
    <row r="137" spans="1:11" s="13" customFormat="1" ht="25.5" customHeight="1">
      <c r="A137" s="127"/>
      <c r="B137" s="9"/>
      <c r="C137" s="95"/>
      <c r="D137" s="95"/>
      <c r="E137" s="95"/>
      <c r="F137" s="209">
        <f>F136/$I$140</f>
        <v>0.41004379562043797</v>
      </c>
      <c r="G137" s="105">
        <f>G136/$I$140</f>
        <v>0.28998540145985402</v>
      </c>
      <c r="H137" s="105">
        <v>0.13200000000000001</v>
      </c>
      <c r="I137" s="105">
        <f>I136/$I$140</f>
        <v>2.3007299270072994E-2</v>
      </c>
      <c r="J137" s="9"/>
      <c r="K137" s="14"/>
    </row>
    <row r="138" spans="1:11" s="13" customFormat="1" ht="25.5" customHeight="1">
      <c r="A138" s="127"/>
      <c r="B138" s="9"/>
      <c r="C138" s="95"/>
      <c r="D138" s="95"/>
      <c r="E138" s="95"/>
      <c r="F138" s="94" t="s">
        <v>135</v>
      </c>
      <c r="G138" s="94" t="s">
        <v>135</v>
      </c>
      <c r="H138" s="95"/>
      <c r="I138" s="404" t="s">
        <v>142</v>
      </c>
      <c r="J138" s="9"/>
      <c r="K138" s="14"/>
    </row>
    <row r="139" spans="1:11" s="13" customFormat="1" ht="25.5" customHeight="1">
      <c r="A139" s="127"/>
      <c r="B139" s="9"/>
      <c r="C139" s="95"/>
      <c r="D139" s="95"/>
      <c r="E139" s="95"/>
      <c r="F139" s="94" t="s">
        <v>246</v>
      </c>
      <c r="G139" s="94" t="s">
        <v>247</v>
      </c>
      <c r="H139" s="95"/>
      <c r="I139" s="403"/>
      <c r="J139" s="9"/>
      <c r="K139" s="14"/>
    </row>
    <row r="140" spans="1:11" s="13" customFormat="1" ht="25.5" customHeight="1">
      <c r="A140" s="127"/>
      <c r="B140" s="9"/>
      <c r="C140" s="95"/>
      <c r="D140" s="95"/>
      <c r="E140" s="95"/>
      <c r="F140" s="236">
        <v>1054</v>
      </c>
      <c r="G140" s="236">
        <v>1416</v>
      </c>
      <c r="H140" s="15"/>
      <c r="I140" s="407">
        <f>SUM(F136:I136,F140:G140)</f>
        <v>17125</v>
      </c>
      <c r="J140" s="9"/>
      <c r="K140" s="14"/>
    </row>
    <row r="141" spans="1:11" s="13" customFormat="1" ht="25.5" customHeight="1">
      <c r="A141" s="127"/>
      <c r="B141" s="95"/>
      <c r="C141" s="17"/>
      <c r="D141" s="17"/>
      <c r="E141" s="17"/>
      <c r="F141" s="100">
        <f>F140/$I$140</f>
        <v>6.1547445255474453E-2</v>
      </c>
      <c r="G141" s="100">
        <f>G140/$I$140</f>
        <v>8.2686131386861317E-2</v>
      </c>
      <c r="H141" s="104"/>
      <c r="I141" s="408"/>
      <c r="J141" s="16"/>
      <c r="K141" s="18"/>
    </row>
    <row r="142" spans="1:11" s="13" customFormat="1" ht="25.5" customHeight="1">
      <c r="A142" s="129"/>
      <c r="B142" s="9"/>
      <c r="C142" s="95" t="s">
        <v>248</v>
      </c>
      <c r="D142" s="10">
        <f ca="1">보선결과!E46</f>
        <v>34915</v>
      </c>
      <c r="E142" s="10">
        <v>8296</v>
      </c>
      <c r="F142" s="119" t="s">
        <v>50</v>
      </c>
      <c r="G142" s="206" t="s">
        <v>58</v>
      </c>
      <c r="H142" s="97"/>
      <c r="I142" s="402" t="s">
        <v>130</v>
      </c>
      <c r="J142" s="11">
        <f>E142-I144</f>
        <v>217</v>
      </c>
      <c r="K142" s="12">
        <f>D142-E142</f>
        <v>26619</v>
      </c>
    </row>
    <row r="143" spans="1:11" s="13" customFormat="1" ht="25.5" customHeight="1">
      <c r="A143" s="127"/>
      <c r="B143" s="9"/>
      <c r="C143" s="95"/>
      <c r="D143" s="95"/>
      <c r="E143" s="123">
        <f>E142/D142</f>
        <v>0.23760561363310898</v>
      </c>
      <c r="F143" s="120" t="s">
        <v>249</v>
      </c>
      <c r="G143" s="207" t="s">
        <v>250</v>
      </c>
      <c r="H143" s="95"/>
      <c r="I143" s="403"/>
      <c r="J143" s="101">
        <f>J142/E142</f>
        <v>2.6157184185149469E-2</v>
      </c>
      <c r="K143" s="14"/>
    </row>
    <row r="144" spans="1:11" s="13" customFormat="1" ht="25.5" customHeight="1">
      <c r="A144" s="127"/>
      <c r="B144" s="95"/>
      <c r="C144" s="95"/>
      <c r="D144" s="95"/>
      <c r="E144" s="95"/>
      <c r="F144" s="233">
        <v>3702</v>
      </c>
      <c r="G144" s="238">
        <v>4377</v>
      </c>
      <c r="H144" s="10"/>
      <c r="I144" s="409">
        <f>SUM(F144:G144)</f>
        <v>8079</v>
      </c>
      <c r="J144" s="9"/>
      <c r="K144" s="14"/>
    </row>
    <row r="145" spans="1:11" s="13" customFormat="1" ht="25.5" customHeight="1">
      <c r="A145" s="127"/>
      <c r="B145" s="17"/>
      <c r="C145" s="17"/>
      <c r="D145" s="17"/>
      <c r="E145" s="17"/>
      <c r="F145" s="121">
        <f>F144/$I$144</f>
        <v>0.45822502784998143</v>
      </c>
      <c r="G145" s="208">
        <f>G144/$I$144</f>
        <v>0.54177497215001857</v>
      </c>
      <c r="H145" s="104"/>
      <c r="I145" s="410"/>
      <c r="J145" s="16"/>
      <c r="K145" s="18"/>
    </row>
    <row r="146" spans="1:11" s="13" customFormat="1" ht="25.5" customHeight="1">
      <c r="A146" s="126"/>
      <c r="B146" s="9" t="s">
        <v>251</v>
      </c>
      <c r="C146" s="95" t="s">
        <v>252</v>
      </c>
      <c r="D146" s="10">
        <f ca="1">보선결과!E47</f>
        <v>24456</v>
      </c>
      <c r="E146" s="10">
        <v>12675</v>
      </c>
      <c r="F146" s="119" t="s">
        <v>50</v>
      </c>
      <c r="G146" s="206" t="s">
        <v>167</v>
      </c>
      <c r="H146" s="96" t="s">
        <v>135</v>
      </c>
      <c r="I146" s="96" t="s">
        <v>135</v>
      </c>
      <c r="J146" s="11">
        <f>E146-I152</f>
        <v>196</v>
      </c>
      <c r="K146" s="12">
        <f>D146-E146</f>
        <v>11781</v>
      </c>
    </row>
    <row r="147" spans="1:11" s="13" customFormat="1" ht="25.5" customHeight="1">
      <c r="A147" s="127"/>
      <c r="B147" s="9"/>
      <c r="C147" s="95"/>
      <c r="D147" s="95"/>
      <c r="E147" s="123">
        <f>E146/D146</f>
        <v>0.51827772325809618</v>
      </c>
      <c r="F147" s="120" t="s">
        <v>253</v>
      </c>
      <c r="G147" s="207" t="s">
        <v>254</v>
      </c>
      <c r="H147" s="94" t="s">
        <v>255</v>
      </c>
      <c r="I147" s="94" t="s">
        <v>256</v>
      </c>
      <c r="J147" s="101">
        <f>J146/E146</f>
        <v>1.5463510848126232E-2</v>
      </c>
      <c r="K147" s="14"/>
    </row>
    <row r="148" spans="1:11" s="13" customFormat="1" ht="25.5" customHeight="1">
      <c r="A148" s="127"/>
      <c r="B148" s="9"/>
      <c r="C148" s="95"/>
      <c r="D148" s="95"/>
      <c r="E148" s="95"/>
      <c r="F148" s="241">
        <v>2597</v>
      </c>
      <c r="G148" s="238">
        <v>3222</v>
      </c>
      <c r="H148" s="235">
        <v>2015</v>
      </c>
      <c r="I148" s="240">
        <v>3217</v>
      </c>
      <c r="J148" s="9"/>
      <c r="K148" s="14"/>
    </row>
    <row r="149" spans="1:11" s="13" customFormat="1" ht="25.5" customHeight="1">
      <c r="A149" s="127"/>
      <c r="B149" s="9"/>
      <c r="C149" s="95"/>
      <c r="D149" s="95"/>
      <c r="E149" s="95"/>
      <c r="F149" s="122">
        <f>F148/$I$152</f>
        <v>0.20810962416860326</v>
      </c>
      <c r="G149" s="210">
        <f>G148/$I$152</f>
        <v>0.25819376552608381</v>
      </c>
      <c r="H149" s="105">
        <f>H148/$I$152</f>
        <v>0.16147127173651735</v>
      </c>
      <c r="I149" s="105">
        <f>I148/$I$152</f>
        <v>0.25779309239522397</v>
      </c>
      <c r="J149" s="9"/>
      <c r="K149" s="14"/>
    </row>
    <row r="150" spans="1:11" s="13" customFormat="1" ht="25.5" customHeight="1">
      <c r="A150" s="127"/>
      <c r="B150" s="9"/>
      <c r="C150" s="95"/>
      <c r="D150" s="95"/>
      <c r="E150" s="95"/>
      <c r="F150" s="94" t="s">
        <v>135</v>
      </c>
      <c r="G150" s="94" t="s">
        <v>135</v>
      </c>
      <c r="H150" s="95"/>
      <c r="I150" s="404" t="s">
        <v>142</v>
      </c>
      <c r="J150" s="9"/>
      <c r="K150" s="14"/>
    </row>
    <row r="151" spans="1:11" s="13" customFormat="1" ht="25.5" customHeight="1">
      <c r="A151" s="127"/>
      <c r="B151" s="9"/>
      <c r="C151" s="95"/>
      <c r="D151" s="95"/>
      <c r="E151" s="95"/>
      <c r="F151" s="94" t="s">
        <v>257</v>
      </c>
      <c r="G151" s="94" t="s">
        <v>258</v>
      </c>
      <c r="H151" s="95"/>
      <c r="I151" s="403"/>
      <c r="J151" s="9"/>
      <c r="K151" s="14"/>
    </row>
    <row r="152" spans="1:11" s="13" customFormat="1" ht="25.5" customHeight="1">
      <c r="A152" s="127"/>
      <c r="B152" s="9"/>
      <c r="C152" s="95"/>
      <c r="D152" s="95"/>
      <c r="E152" s="95"/>
      <c r="F152" s="236">
        <v>946</v>
      </c>
      <c r="G152" s="236">
        <v>482</v>
      </c>
      <c r="H152" s="15"/>
      <c r="I152" s="407">
        <f>SUM(F148:I148,F152:G152)</f>
        <v>12479</v>
      </c>
      <c r="J152" s="9"/>
      <c r="K152" s="14"/>
    </row>
    <row r="153" spans="1:11" s="13" customFormat="1" ht="25.5" customHeight="1">
      <c r="A153" s="127"/>
      <c r="B153" s="16"/>
      <c r="C153" s="17"/>
      <c r="D153" s="17"/>
      <c r="E153" s="17"/>
      <c r="F153" s="100">
        <f>F152/$I$152</f>
        <v>7.580735635868259E-2</v>
      </c>
      <c r="G153" s="100">
        <f>G152/$I$152</f>
        <v>3.8624889814889013E-2</v>
      </c>
      <c r="H153" s="104"/>
      <c r="I153" s="408"/>
      <c r="J153" s="16"/>
      <c r="K153" s="18"/>
    </row>
    <row r="154" spans="1:11" s="13" customFormat="1" ht="25.5" customHeight="1">
      <c r="A154" s="129"/>
      <c r="B154" s="9" t="s">
        <v>259</v>
      </c>
      <c r="C154" s="95" t="s">
        <v>260</v>
      </c>
      <c r="D154" s="10">
        <f ca="1">보선결과!E48</f>
        <v>13906</v>
      </c>
      <c r="E154" s="10">
        <v>5580</v>
      </c>
      <c r="F154" s="203" t="s">
        <v>50</v>
      </c>
      <c r="G154" s="102" t="s">
        <v>144</v>
      </c>
      <c r="H154" s="97"/>
      <c r="I154" s="402" t="s">
        <v>130</v>
      </c>
      <c r="J154" s="11">
        <f>E154-I156</f>
        <v>50</v>
      </c>
      <c r="K154" s="12">
        <f>D154-E154</f>
        <v>8326</v>
      </c>
    </row>
    <row r="155" spans="1:11" s="13" customFormat="1" ht="25.5" customHeight="1">
      <c r="A155" s="127"/>
      <c r="B155" s="9"/>
      <c r="C155" s="95"/>
      <c r="D155" s="95"/>
      <c r="E155" s="123">
        <f>E154/D154</f>
        <v>0.40126564073061988</v>
      </c>
      <c r="F155" s="204" t="s">
        <v>261</v>
      </c>
      <c r="G155" s="103" t="s">
        <v>262</v>
      </c>
      <c r="H155" s="95"/>
      <c r="I155" s="403"/>
      <c r="J155" s="101">
        <f>J154/E154</f>
        <v>8.9605734767025085E-3</v>
      </c>
      <c r="K155" s="14"/>
    </row>
    <row r="156" spans="1:11" s="13" customFormat="1" ht="25.5" customHeight="1">
      <c r="A156" s="127"/>
      <c r="B156" s="9"/>
      <c r="C156" s="95"/>
      <c r="D156" s="95"/>
      <c r="E156" s="95"/>
      <c r="F156" s="237">
        <v>3149</v>
      </c>
      <c r="G156" s="234">
        <v>2381</v>
      </c>
      <c r="H156" s="10"/>
      <c r="I156" s="409">
        <f>SUM(F156:G156)</f>
        <v>5530</v>
      </c>
      <c r="J156" s="9"/>
      <c r="K156" s="14"/>
    </row>
    <row r="157" spans="1:11" s="13" customFormat="1" ht="25.5" customHeight="1">
      <c r="A157" s="128"/>
      <c r="B157" s="17"/>
      <c r="C157" s="17"/>
      <c r="D157" s="17"/>
      <c r="E157" s="17"/>
      <c r="F157" s="205">
        <f>F156/$I$156</f>
        <v>0.5694394213381555</v>
      </c>
      <c r="G157" s="100">
        <f>G156/$I$156</f>
        <v>0.4305605786618445</v>
      </c>
      <c r="H157" s="104"/>
      <c r="I157" s="410"/>
      <c r="J157" s="16"/>
      <c r="K157" s="18"/>
    </row>
    <row r="158" spans="1:11" s="13" customFormat="1" ht="25.5" customHeight="1">
      <c r="A158" s="126" t="s">
        <v>319</v>
      </c>
      <c r="B158" s="9"/>
      <c r="C158" s="95" t="s">
        <v>263</v>
      </c>
      <c r="D158" s="10">
        <f ca="1">보선결과!E49</f>
        <v>21864</v>
      </c>
      <c r="E158" s="10">
        <v>9528</v>
      </c>
      <c r="F158" s="119" t="s">
        <v>50</v>
      </c>
      <c r="G158" s="206" t="s">
        <v>51</v>
      </c>
      <c r="H158" s="96" t="s">
        <v>58</v>
      </c>
      <c r="I158" s="404" t="s">
        <v>130</v>
      </c>
      <c r="J158" s="11">
        <f>E158-I160</f>
        <v>87</v>
      </c>
      <c r="K158" s="12">
        <f>D158-E158</f>
        <v>12336</v>
      </c>
    </row>
    <row r="159" spans="1:11" s="13" customFormat="1" ht="25.5" customHeight="1">
      <c r="A159" s="127"/>
      <c r="B159" s="9"/>
      <c r="C159" s="95"/>
      <c r="D159" s="95"/>
      <c r="E159" s="123">
        <f>E158/D158</f>
        <v>0.43578485181119647</v>
      </c>
      <c r="F159" s="120" t="s">
        <v>264</v>
      </c>
      <c r="G159" s="207" t="s">
        <v>265</v>
      </c>
      <c r="H159" s="94" t="s">
        <v>266</v>
      </c>
      <c r="I159" s="403"/>
      <c r="J159" s="101">
        <f>J158/E158</f>
        <v>9.130982367758186E-3</v>
      </c>
      <c r="K159" s="14"/>
    </row>
    <row r="160" spans="1:11" s="13" customFormat="1" ht="25.5" customHeight="1">
      <c r="A160" s="127"/>
      <c r="B160" s="9"/>
      <c r="C160" s="95"/>
      <c r="D160" s="95"/>
      <c r="E160" s="95"/>
      <c r="F160" s="233">
        <v>3568</v>
      </c>
      <c r="G160" s="238">
        <v>3595</v>
      </c>
      <c r="H160" s="235">
        <v>2278</v>
      </c>
      <c r="I160" s="409">
        <f>SUM(F160:H160)</f>
        <v>9441</v>
      </c>
      <c r="J160" s="9"/>
      <c r="K160" s="14"/>
    </row>
    <row r="161" spans="1:11" s="13" customFormat="1" ht="25.5" customHeight="1">
      <c r="A161" s="127"/>
      <c r="B161" s="16"/>
      <c r="C161" s="17"/>
      <c r="D161" s="17"/>
      <c r="E161" s="17"/>
      <c r="F161" s="121">
        <f>F160/$I$160</f>
        <v>0.3779260671539032</v>
      </c>
      <c r="G161" s="208">
        <f>G160/$I$160</f>
        <v>0.3807859336934647</v>
      </c>
      <c r="H161" s="100">
        <f>H160/$I$160</f>
        <v>0.24128799915263213</v>
      </c>
      <c r="I161" s="410"/>
      <c r="J161" s="16"/>
      <c r="K161" s="18"/>
    </row>
    <row r="162" spans="1:11" s="13" customFormat="1" ht="25.5" customHeight="1">
      <c r="A162" s="127"/>
      <c r="B162" s="9" t="s">
        <v>171</v>
      </c>
      <c r="C162" s="95" t="s">
        <v>267</v>
      </c>
      <c r="D162" s="10">
        <f ca="1">보선결과!E52</f>
        <v>21874</v>
      </c>
      <c r="E162" s="10">
        <v>10824</v>
      </c>
      <c r="F162" s="119" t="s">
        <v>50</v>
      </c>
      <c r="G162" s="102" t="s">
        <v>167</v>
      </c>
      <c r="H162" s="206" t="s">
        <v>175</v>
      </c>
      <c r="I162" s="96" t="s">
        <v>135</v>
      </c>
      <c r="J162" s="11">
        <f>E162-I168</f>
        <v>84</v>
      </c>
      <c r="K162" s="12">
        <f>D162-E162</f>
        <v>11050</v>
      </c>
    </row>
    <row r="163" spans="1:11" s="13" customFormat="1" ht="25.5" customHeight="1">
      <c r="A163" s="127"/>
      <c r="B163" s="9"/>
      <c r="C163" s="95"/>
      <c r="D163" s="95"/>
      <c r="E163" s="123">
        <f>E162/D162</f>
        <v>0.49483404955655114</v>
      </c>
      <c r="F163" s="120" t="s">
        <v>268</v>
      </c>
      <c r="G163" s="103" t="s">
        <v>269</v>
      </c>
      <c r="H163" s="207" t="s">
        <v>270</v>
      </c>
      <c r="I163" s="94" t="s">
        <v>271</v>
      </c>
      <c r="J163" s="101">
        <f>J162/E162</f>
        <v>7.7605321507760536E-3</v>
      </c>
      <c r="K163" s="14"/>
    </row>
    <row r="164" spans="1:11" s="13" customFormat="1" ht="25.5" customHeight="1">
      <c r="A164" s="127"/>
      <c r="B164" s="9"/>
      <c r="C164" s="95"/>
      <c r="D164" s="95"/>
      <c r="E164" s="95"/>
      <c r="F164" s="241">
        <v>3597</v>
      </c>
      <c r="G164" s="234">
        <v>1753</v>
      </c>
      <c r="H164" s="238">
        <v>3990</v>
      </c>
      <c r="I164" s="240">
        <v>599</v>
      </c>
      <c r="J164" s="9"/>
      <c r="K164" s="14"/>
    </row>
    <row r="165" spans="1:11" s="13" customFormat="1" ht="25.5" customHeight="1">
      <c r="A165" s="127"/>
      <c r="B165" s="95"/>
      <c r="C165" s="95"/>
      <c r="D165" s="95"/>
      <c r="E165" s="95"/>
      <c r="F165" s="122">
        <f>F164/$I$168</f>
        <v>0.33491620111731846</v>
      </c>
      <c r="G165" s="105">
        <f>G164/$I$168</f>
        <v>0.16322160148975792</v>
      </c>
      <c r="H165" s="210">
        <v>0.371</v>
      </c>
      <c r="I165" s="105">
        <f>I164/$I$168</f>
        <v>5.5772811918063311E-2</v>
      </c>
      <c r="J165" s="9"/>
      <c r="K165" s="14"/>
    </row>
    <row r="166" spans="1:11" s="13" customFormat="1" ht="25.5" customHeight="1">
      <c r="A166" s="126"/>
      <c r="B166" s="9"/>
      <c r="C166" s="95"/>
      <c r="D166" s="95"/>
      <c r="E166" s="95"/>
      <c r="F166" s="94" t="s">
        <v>135</v>
      </c>
      <c r="G166" s="106"/>
      <c r="H166" s="107"/>
      <c r="I166" s="404" t="s">
        <v>142</v>
      </c>
      <c r="J166" s="9"/>
      <c r="K166" s="14"/>
    </row>
    <row r="167" spans="1:11" s="13" customFormat="1" ht="25.5" customHeight="1">
      <c r="A167" s="127"/>
      <c r="B167" s="9"/>
      <c r="C167" s="95"/>
      <c r="D167" s="95"/>
      <c r="E167" s="95"/>
      <c r="F167" s="94" t="s">
        <v>272</v>
      </c>
      <c r="G167" s="98"/>
      <c r="H167" s="9"/>
      <c r="I167" s="403"/>
      <c r="J167" s="9"/>
      <c r="K167" s="14"/>
    </row>
    <row r="168" spans="1:11" s="13" customFormat="1" ht="25.5" customHeight="1">
      <c r="A168" s="127"/>
      <c r="B168" s="9"/>
      <c r="C168" s="95"/>
      <c r="D168" s="95"/>
      <c r="E168" s="95"/>
      <c r="F168" s="236">
        <v>801</v>
      </c>
      <c r="G168" s="99"/>
      <c r="H168" s="108"/>
      <c r="I168" s="407">
        <f>SUM(F164:I164,F168:H168)</f>
        <v>10740</v>
      </c>
      <c r="J168" s="9"/>
      <c r="K168" s="14"/>
    </row>
    <row r="169" spans="1:11" s="13" customFormat="1" ht="25.5" customHeight="1">
      <c r="A169" s="127"/>
      <c r="B169" s="9"/>
      <c r="C169" s="17"/>
      <c r="D169" s="17"/>
      <c r="E169" s="17"/>
      <c r="F169" s="100">
        <f>F168/$I$168</f>
        <v>7.4581005586592183E-2</v>
      </c>
      <c r="G169" s="109"/>
      <c r="H169" s="110"/>
      <c r="I169" s="408"/>
      <c r="J169" s="16"/>
      <c r="K169" s="18"/>
    </row>
    <row r="170" spans="1:11" s="13" customFormat="1" ht="25.5" customHeight="1">
      <c r="A170" s="127"/>
      <c r="B170" s="9"/>
      <c r="C170" s="95" t="s">
        <v>273</v>
      </c>
      <c r="D170" s="10">
        <f ca="1">보선결과!E53</f>
        <v>10942</v>
      </c>
      <c r="E170" s="10">
        <v>4831</v>
      </c>
      <c r="F170" s="119" t="s">
        <v>50</v>
      </c>
      <c r="G170" s="206" t="s">
        <v>51</v>
      </c>
      <c r="H170" s="96" t="s">
        <v>175</v>
      </c>
      <c r="I170" s="96" t="s">
        <v>135</v>
      </c>
      <c r="J170" s="11">
        <f>E170-I176</f>
        <v>24</v>
      </c>
      <c r="K170" s="12">
        <f>D170-E170</f>
        <v>6111</v>
      </c>
    </row>
    <row r="171" spans="1:11" s="13" customFormat="1" ht="25.5" customHeight="1">
      <c r="A171" s="127"/>
      <c r="B171" s="9"/>
      <c r="C171" s="95"/>
      <c r="D171" s="95"/>
      <c r="E171" s="123">
        <f>E170/D170</f>
        <v>0.44150977883385123</v>
      </c>
      <c r="F171" s="120" t="s">
        <v>274</v>
      </c>
      <c r="G171" s="207" t="s">
        <v>275</v>
      </c>
      <c r="H171" s="94" t="s">
        <v>276</v>
      </c>
      <c r="I171" s="94" t="s">
        <v>277</v>
      </c>
      <c r="J171" s="101">
        <f>J170/E170</f>
        <v>4.9679155454357277E-3</v>
      </c>
      <c r="K171" s="14"/>
    </row>
    <row r="172" spans="1:11" s="13" customFormat="1" ht="25.5" customHeight="1">
      <c r="A172" s="127"/>
      <c r="B172" s="9"/>
      <c r="C172" s="95"/>
      <c r="D172" s="95"/>
      <c r="E172" s="95"/>
      <c r="F172" s="241">
        <v>868</v>
      </c>
      <c r="G172" s="238">
        <v>1965</v>
      </c>
      <c r="H172" s="235">
        <v>1387</v>
      </c>
      <c r="I172" s="240">
        <v>587</v>
      </c>
      <c r="J172" s="9"/>
      <c r="K172" s="14"/>
    </row>
    <row r="173" spans="1:11" s="13" customFormat="1" ht="25.5" customHeight="1">
      <c r="A173" s="127"/>
      <c r="B173" s="95"/>
      <c r="C173" s="95"/>
      <c r="D173" s="95"/>
      <c r="E173" s="95"/>
      <c r="F173" s="122">
        <f>F172/$I$176</f>
        <v>0.18057000208029955</v>
      </c>
      <c r="G173" s="210">
        <f>G172/$I$176</f>
        <v>0.40877886415643855</v>
      </c>
      <c r="H173" s="105">
        <v>0.28799999999999998</v>
      </c>
      <c r="I173" s="105">
        <f>I172/$I$176</f>
        <v>0.12211358435614729</v>
      </c>
      <c r="J173" s="9"/>
      <c r="K173" s="14"/>
    </row>
    <row r="174" spans="1:11" s="13" customFormat="1" ht="25.5" customHeight="1">
      <c r="A174" s="126"/>
      <c r="B174" s="9"/>
      <c r="C174" s="95"/>
      <c r="D174" s="95"/>
      <c r="E174" s="95"/>
      <c r="F174" s="106"/>
      <c r="G174" s="106"/>
      <c r="H174" s="107"/>
      <c r="I174" s="404" t="s">
        <v>142</v>
      </c>
      <c r="J174" s="9"/>
      <c r="K174" s="14"/>
    </row>
    <row r="175" spans="1:11" s="13" customFormat="1" ht="25.5" customHeight="1">
      <c r="A175" s="127"/>
      <c r="B175" s="9"/>
      <c r="C175" s="95"/>
      <c r="D175" s="95"/>
      <c r="E175" s="95"/>
      <c r="F175" s="98"/>
      <c r="G175" s="98"/>
      <c r="H175" s="9"/>
      <c r="I175" s="403"/>
      <c r="J175" s="9"/>
      <c r="K175" s="14"/>
    </row>
    <row r="176" spans="1:11" s="13" customFormat="1" ht="25.5" customHeight="1">
      <c r="A176" s="127"/>
      <c r="B176" s="9"/>
      <c r="C176" s="95"/>
      <c r="D176" s="95"/>
      <c r="E176" s="95"/>
      <c r="F176" s="99"/>
      <c r="G176" s="99"/>
      <c r="H176" s="108"/>
      <c r="I176" s="407">
        <f>SUM(F172:I172)</f>
        <v>4807</v>
      </c>
      <c r="J176" s="9"/>
      <c r="K176" s="14"/>
    </row>
    <row r="177" spans="1:14" s="13" customFormat="1" ht="25.5" customHeight="1">
      <c r="A177" s="127"/>
      <c r="B177" s="9"/>
      <c r="C177" s="115"/>
      <c r="D177" s="17"/>
      <c r="E177" s="17"/>
      <c r="F177" s="109"/>
      <c r="G177" s="109"/>
      <c r="H177" s="110"/>
      <c r="I177" s="408"/>
      <c r="J177" s="16"/>
      <c r="K177" s="18"/>
      <c r="L177" s="211"/>
    </row>
    <row r="178" spans="1:14" s="13" customFormat="1" ht="25.5" customHeight="1">
      <c r="A178" s="129"/>
      <c r="B178" s="9"/>
      <c r="C178" s="95" t="s">
        <v>278</v>
      </c>
      <c r="D178" s="10">
        <f ca="1">보선결과!E54</f>
        <v>14186</v>
      </c>
      <c r="E178" s="10">
        <v>7909</v>
      </c>
      <c r="F178" s="119" t="s">
        <v>50</v>
      </c>
      <c r="G178" s="206" t="s">
        <v>53</v>
      </c>
      <c r="H178" s="97"/>
      <c r="I178" s="402" t="s">
        <v>130</v>
      </c>
      <c r="J178" s="11">
        <f>E178-I180</f>
        <v>93</v>
      </c>
      <c r="K178" s="12">
        <f>D178-E178</f>
        <v>6277</v>
      </c>
      <c r="N178" s="211"/>
    </row>
    <row r="179" spans="1:14" s="13" customFormat="1" ht="25.5" customHeight="1">
      <c r="A179" s="127"/>
      <c r="B179" s="9"/>
      <c r="C179" s="95"/>
      <c r="D179" s="95"/>
      <c r="E179" s="123">
        <f>E178/D178</f>
        <v>0.55752150007049206</v>
      </c>
      <c r="F179" s="120" t="s">
        <v>279</v>
      </c>
      <c r="G179" s="207" t="s">
        <v>280</v>
      </c>
      <c r="H179" s="95"/>
      <c r="I179" s="403"/>
      <c r="J179" s="101">
        <f>J178/E178</f>
        <v>1.1758755847768365E-2</v>
      </c>
      <c r="K179" s="14"/>
    </row>
    <row r="180" spans="1:14" s="13" customFormat="1" ht="25.5" customHeight="1">
      <c r="A180" s="127"/>
      <c r="B180" s="9"/>
      <c r="C180" s="95"/>
      <c r="D180" s="95"/>
      <c r="E180" s="95"/>
      <c r="F180" s="233">
        <v>3360</v>
      </c>
      <c r="G180" s="238">
        <v>4456</v>
      </c>
      <c r="H180" s="10"/>
      <c r="I180" s="409">
        <f>SUM(F180:G180)</f>
        <v>7816</v>
      </c>
      <c r="J180" s="9"/>
      <c r="K180" s="14"/>
    </row>
    <row r="181" spans="1:14" s="13" customFormat="1" ht="25.5" customHeight="1">
      <c r="A181" s="127"/>
      <c r="B181" s="95"/>
      <c r="C181" s="17"/>
      <c r="D181" s="17"/>
      <c r="E181" s="17"/>
      <c r="F181" s="121">
        <f>F180/$I$180</f>
        <v>0.42988741044012285</v>
      </c>
      <c r="G181" s="208">
        <f>G180/$I$180</f>
        <v>0.5701125895598772</v>
      </c>
      <c r="H181" s="104"/>
      <c r="I181" s="410"/>
      <c r="J181" s="16"/>
      <c r="K181" s="18"/>
    </row>
    <row r="182" spans="1:14" s="13" customFormat="1" ht="25.5" customHeight="1">
      <c r="A182" s="127"/>
      <c r="B182" s="9"/>
      <c r="C182" s="95" t="s">
        <v>281</v>
      </c>
      <c r="D182" s="10">
        <f ca="1">보선결과!E55</f>
        <v>25111</v>
      </c>
      <c r="E182" s="10">
        <v>11391</v>
      </c>
      <c r="F182" s="119" t="s">
        <v>50</v>
      </c>
      <c r="G182" s="102" t="s">
        <v>51</v>
      </c>
      <c r="H182" s="206" t="s">
        <v>53</v>
      </c>
      <c r="I182" s="402" t="s">
        <v>130</v>
      </c>
      <c r="J182" s="11">
        <f>E182-I184</f>
        <v>99</v>
      </c>
      <c r="K182" s="12">
        <f>D182-E182</f>
        <v>13720</v>
      </c>
    </row>
    <row r="183" spans="1:14" s="13" customFormat="1" ht="25.5" customHeight="1">
      <c r="A183" s="127"/>
      <c r="B183" s="9"/>
      <c r="C183" s="95"/>
      <c r="D183" s="95"/>
      <c r="E183" s="123">
        <f>E182/D182</f>
        <v>0.45362590099956196</v>
      </c>
      <c r="F183" s="120" t="s">
        <v>282</v>
      </c>
      <c r="G183" s="103" t="s">
        <v>283</v>
      </c>
      <c r="H183" s="207" t="s">
        <v>284</v>
      </c>
      <c r="I183" s="403"/>
      <c r="J183" s="101">
        <f>J182/E182</f>
        <v>8.6910718988675272E-3</v>
      </c>
      <c r="K183" s="14"/>
    </row>
    <row r="184" spans="1:14" s="13" customFormat="1" ht="25.5" customHeight="1">
      <c r="A184" s="127"/>
      <c r="B184" s="9"/>
      <c r="C184" s="95"/>
      <c r="D184" s="95"/>
      <c r="E184" s="95"/>
      <c r="F184" s="233">
        <v>2722</v>
      </c>
      <c r="G184" s="234">
        <v>2838</v>
      </c>
      <c r="H184" s="238">
        <v>5732</v>
      </c>
      <c r="I184" s="409">
        <f>SUM(F184:H184)</f>
        <v>11292</v>
      </c>
      <c r="J184" s="9"/>
      <c r="K184" s="14"/>
    </row>
    <row r="185" spans="1:14" s="13" customFormat="1" ht="25.5" customHeight="1">
      <c r="A185" s="128"/>
      <c r="B185" s="16"/>
      <c r="C185" s="17"/>
      <c r="D185" s="17"/>
      <c r="E185" s="17"/>
      <c r="F185" s="121">
        <f>F184/$I$184</f>
        <v>0.24105561459440311</v>
      </c>
      <c r="G185" s="100">
        <f>G184/$I$184</f>
        <v>0.25132837407013814</v>
      </c>
      <c r="H185" s="208">
        <f>H184/$I$184</f>
        <v>0.50761601133545875</v>
      </c>
      <c r="I185" s="410"/>
      <c r="J185" s="16"/>
      <c r="K185" s="18"/>
    </row>
    <row r="186" spans="1:14" s="13" customFormat="1" ht="25.5" customHeight="1">
      <c r="A186" s="126" t="s">
        <v>319</v>
      </c>
      <c r="B186" s="9" t="s">
        <v>194</v>
      </c>
      <c r="C186" s="95" t="s">
        <v>285</v>
      </c>
      <c r="D186" s="10">
        <f ca="1">보선결과!E56</f>
        <v>9883</v>
      </c>
      <c r="E186" s="10">
        <v>6071</v>
      </c>
      <c r="F186" s="203" t="s">
        <v>51</v>
      </c>
      <c r="G186" s="102" t="s">
        <v>135</v>
      </c>
      <c r="H186" s="96" t="s">
        <v>135</v>
      </c>
      <c r="I186" s="96" t="s">
        <v>135</v>
      </c>
      <c r="J186" s="11">
        <f>E186-I192</f>
        <v>70</v>
      </c>
      <c r="K186" s="12">
        <f>D186-E186</f>
        <v>3812</v>
      </c>
    </row>
    <row r="187" spans="1:14" s="13" customFormat="1" ht="25.5" customHeight="1">
      <c r="A187" s="127"/>
      <c r="B187" s="9"/>
      <c r="C187" s="95"/>
      <c r="D187" s="95"/>
      <c r="E187" s="123">
        <f>E186/D186</f>
        <v>0.61428715976930082</v>
      </c>
      <c r="F187" s="204" t="s">
        <v>286</v>
      </c>
      <c r="G187" s="103" t="s">
        <v>287</v>
      </c>
      <c r="H187" s="94" t="s">
        <v>288</v>
      </c>
      <c r="I187" s="94" t="s">
        <v>289</v>
      </c>
      <c r="J187" s="101">
        <f>J186/E186</f>
        <v>1.1530225662987975E-2</v>
      </c>
      <c r="K187" s="14"/>
    </row>
    <row r="188" spans="1:14" s="13" customFormat="1" ht="25.5" customHeight="1">
      <c r="A188" s="127"/>
      <c r="B188" s="9"/>
      <c r="C188" s="95"/>
      <c r="D188" s="95"/>
      <c r="E188" s="95"/>
      <c r="F188" s="239">
        <v>1634</v>
      </c>
      <c r="G188" s="234">
        <v>827</v>
      </c>
      <c r="H188" s="235">
        <v>776</v>
      </c>
      <c r="I188" s="240">
        <v>1187</v>
      </c>
      <c r="J188" s="9"/>
      <c r="K188" s="14"/>
    </row>
    <row r="189" spans="1:14" s="13" customFormat="1" ht="25.5" customHeight="1">
      <c r="A189" s="127"/>
      <c r="B189" s="95"/>
      <c r="C189" s="95"/>
      <c r="D189" s="95"/>
      <c r="E189" s="95"/>
      <c r="F189" s="209">
        <f>F188/$I$192</f>
        <v>0.27228795200799866</v>
      </c>
      <c r="G189" s="105">
        <f>G188/$I$192</f>
        <v>0.13781036493917681</v>
      </c>
      <c r="H189" s="105">
        <f>H188/$I$192</f>
        <v>0.1293117813697717</v>
      </c>
      <c r="I189" s="105">
        <f>I188/$I$192</f>
        <v>0.19780036660556574</v>
      </c>
      <c r="J189" s="9"/>
      <c r="K189" s="14"/>
    </row>
    <row r="190" spans="1:14" s="13" customFormat="1" ht="25.5" customHeight="1">
      <c r="A190" s="126"/>
      <c r="B190" s="9"/>
      <c r="C190" s="95"/>
      <c r="D190" s="95"/>
      <c r="E190" s="95"/>
      <c r="F190" s="94" t="s">
        <v>135</v>
      </c>
      <c r="G190" s="106"/>
      <c r="H190" s="107"/>
      <c r="I190" s="404" t="s">
        <v>142</v>
      </c>
      <c r="J190" s="9"/>
      <c r="K190" s="14"/>
    </row>
    <row r="191" spans="1:14" s="13" customFormat="1" ht="25.5" customHeight="1">
      <c r="A191" s="127"/>
      <c r="B191" s="9"/>
      <c r="C191" s="95"/>
      <c r="D191" s="95"/>
      <c r="E191" s="95"/>
      <c r="F191" s="94" t="s">
        <v>290</v>
      </c>
      <c r="G191" s="98"/>
      <c r="H191" s="9"/>
      <c r="I191" s="403"/>
      <c r="J191" s="9"/>
      <c r="K191" s="14"/>
    </row>
    <row r="192" spans="1:14" s="13" customFormat="1" ht="25.5" customHeight="1">
      <c r="A192" s="127"/>
      <c r="B192" s="9"/>
      <c r="C192" s="95"/>
      <c r="D192" s="95"/>
      <c r="E192" s="95"/>
      <c r="F192" s="236">
        <v>1577</v>
      </c>
      <c r="G192" s="99"/>
      <c r="H192" s="108"/>
      <c r="I192" s="407">
        <f>SUM(F188:I188,F192:H192)</f>
        <v>6001</v>
      </c>
      <c r="J192" s="9"/>
      <c r="K192" s="14"/>
    </row>
    <row r="193" spans="1:11" s="13" customFormat="1" ht="25.5" customHeight="1">
      <c r="A193" s="127"/>
      <c r="B193" s="9"/>
      <c r="C193" s="17"/>
      <c r="D193" s="17"/>
      <c r="E193" s="17"/>
      <c r="F193" s="100">
        <f>F192/$I$192</f>
        <v>0.26278953507748709</v>
      </c>
      <c r="G193" s="109"/>
      <c r="H193" s="110"/>
      <c r="I193" s="408"/>
      <c r="J193" s="16"/>
      <c r="K193" s="18"/>
    </row>
    <row r="194" spans="1:11" s="13" customFormat="1" ht="25.5" customHeight="1">
      <c r="A194" s="129"/>
      <c r="B194" s="9"/>
      <c r="C194" s="95" t="s">
        <v>291</v>
      </c>
      <c r="D194" s="10">
        <f ca="1">보선결과!E57</f>
        <v>20698</v>
      </c>
      <c r="E194" s="10">
        <v>6765</v>
      </c>
      <c r="F194" s="203" t="s">
        <v>51</v>
      </c>
      <c r="G194" s="102" t="s">
        <v>128</v>
      </c>
      <c r="H194" s="97"/>
      <c r="I194" s="402" t="s">
        <v>130</v>
      </c>
      <c r="J194" s="11">
        <f>E194-I196</f>
        <v>101</v>
      </c>
      <c r="K194" s="12">
        <f>D194-E194</f>
        <v>13933</v>
      </c>
    </row>
    <row r="195" spans="1:11" s="13" customFormat="1" ht="25.5" customHeight="1">
      <c r="A195" s="127"/>
      <c r="B195" s="9"/>
      <c r="C195" s="95"/>
      <c r="D195" s="95"/>
      <c r="E195" s="123">
        <f>E194/D194</f>
        <v>0.32684317325345447</v>
      </c>
      <c r="F195" s="204" t="s">
        <v>292</v>
      </c>
      <c r="G195" s="103" t="s">
        <v>326</v>
      </c>
      <c r="H195" s="95"/>
      <c r="I195" s="403"/>
      <c r="J195" s="101">
        <f>J194/E194</f>
        <v>1.4929785661492979E-2</v>
      </c>
      <c r="K195" s="14"/>
    </row>
    <row r="196" spans="1:11" s="13" customFormat="1" ht="25.5" customHeight="1">
      <c r="A196" s="127"/>
      <c r="B196" s="9"/>
      <c r="C196" s="95"/>
      <c r="D196" s="95"/>
      <c r="E196" s="95"/>
      <c r="F196" s="237">
        <v>4610</v>
      </c>
      <c r="G196" s="234">
        <v>2054</v>
      </c>
      <c r="H196" s="10"/>
      <c r="I196" s="409">
        <f>SUM(F196:G196)</f>
        <v>6664</v>
      </c>
      <c r="J196" s="9"/>
      <c r="K196" s="14"/>
    </row>
    <row r="197" spans="1:11" s="13" customFormat="1" ht="25.5" customHeight="1">
      <c r="A197" s="127"/>
      <c r="B197" s="17"/>
      <c r="C197" s="17"/>
      <c r="D197" s="17"/>
      <c r="E197" s="17"/>
      <c r="F197" s="205">
        <f>F196/$I$196</f>
        <v>0.69177671068427371</v>
      </c>
      <c r="G197" s="100">
        <f>G196/$I$196</f>
        <v>0.30822328931572629</v>
      </c>
      <c r="H197" s="104"/>
      <c r="I197" s="410"/>
      <c r="J197" s="16"/>
      <c r="K197" s="18"/>
    </row>
    <row r="198" spans="1:11" s="13" customFormat="1" ht="25.5" customHeight="1">
      <c r="A198" s="127"/>
      <c r="B198" s="9" t="s">
        <v>131</v>
      </c>
      <c r="C198" s="95" t="s">
        <v>293</v>
      </c>
      <c r="D198" s="10">
        <f ca="1">보선결과!E58</f>
        <v>26343</v>
      </c>
      <c r="E198" s="10">
        <v>8182</v>
      </c>
      <c r="F198" s="203" t="s">
        <v>51</v>
      </c>
      <c r="G198" s="102" t="s">
        <v>58</v>
      </c>
      <c r="H198" s="96" t="s">
        <v>128</v>
      </c>
      <c r="I198" s="402" t="s">
        <v>130</v>
      </c>
      <c r="J198" s="11">
        <f>E198-I200</f>
        <v>133</v>
      </c>
      <c r="K198" s="12">
        <f>D198-E198</f>
        <v>18161</v>
      </c>
    </row>
    <row r="199" spans="1:11" s="13" customFormat="1" ht="25.5" customHeight="1">
      <c r="A199" s="127"/>
      <c r="B199" s="9"/>
      <c r="C199" s="95"/>
      <c r="D199" s="95"/>
      <c r="E199" s="123">
        <f>E198/D198</f>
        <v>0.31059484493034201</v>
      </c>
      <c r="F199" s="204" t="s">
        <v>294</v>
      </c>
      <c r="G199" s="103" t="s">
        <v>295</v>
      </c>
      <c r="H199" s="94" t="s">
        <v>296</v>
      </c>
      <c r="I199" s="403"/>
      <c r="J199" s="101">
        <f>J198/E198</f>
        <v>1.625519432901491E-2</v>
      </c>
      <c r="K199" s="14"/>
    </row>
    <row r="200" spans="1:11" s="13" customFormat="1" ht="25.5" customHeight="1">
      <c r="A200" s="127"/>
      <c r="B200" s="9"/>
      <c r="C200" s="95"/>
      <c r="D200" s="95"/>
      <c r="E200" s="95"/>
      <c r="F200" s="237">
        <v>3442</v>
      </c>
      <c r="G200" s="234">
        <v>1285</v>
      </c>
      <c r="H200" s="235">
        <v>3322</v>
      </c>
      <c r="I200" s="409">
        <f>SUM(F200:H200)</f>
        <v>8049</v>
      </c>
      <c r="J200" s="9"/>
      <c r="K200" s="14"/>
    </row>
    <row r="201" spans="1:11" s="13" customFormat="1" ht="25.5" customHeight="1">
      <c r="A201" s="127"/>
      <c r="B201" s="16"/>
      <c r="C201" s="17"/>
      <c r="D201" s="17"/>
      <c r="E201" s="17"/>
      <c r="F201" s="205">
        <v>0.42699999999999999</v>
      </c>
      <c r="G201" s="100">
        <f>G200/$I$200</f>
        <v>0.15964716113802957</v>
      </c>
      <c r="H201" s="100">
        <f>H200/$I$200</f>
        <v>0.41272207727668031</v>
      </c>
      <c r="I201" s="410"/>
      <c r="J201" s="16"/>
      <c r="K201" s="18"/>
    </row>
    <row r="202" spans="1:11" s="13" customFormat="1" ht="25.5" customHeight="1">
      <c r="A202" s="129"/>
      <c r="B202" s="9" t="s">
        <v>297</v>
      </c>
      <c r="C202" s="95" t="s">
        <v>298</v>
      </c>
      <c r="D202" s="10">
        <f ca="1">보선결과!E59</f>
        <v>9900</v>
      </c>
      <c r="E202" s="10">
        <v>6279</v>
      </c>
      <c r="F202" s="203" t="s">
        <v>50</v>
      </c>
      <c r="G202" s="102" t="s">
        <v>128</v>
      </c>
      <c r="H202" s="97"/>
      <c r="I202" s="402" t="s">
        <v>130</v>
      </c>
      <c r="J202" s="11">
        <f>E202-I204</f>
        <v>85</v>
      </c>
      <c r="K202" s="12">
        <f>D202-E202</f>
        <v>3621</v>
      </c>
    </row>
    <row r="203" spans="1:11" s="13" customFormat="1" ht="25.5" customHeight="1">
      <c r="A203" s="127"/>
      <c r="B203" s="9"/>
      <c r="C203" s="95"/>
      <c r="D203" s="95"/>
      <c r="E203" s="123">
        <f>E202/D202</f>
        <v>0.63424242424242427</v>
      </c>
      <c r="F203" s="204" t="s">
        <v>299</v>
      </c>
      <c r="G203" s="103" t="s">
        <v>300</v>
      </c>
      <c r="H203" s="95"/>
      <c r="I203" s="403"/>
      <c r="J203" s="101">
        <f>J202/E202</f>
        <v>1.3537187450230928E-2</v>
      </c>
      <c r="K203" s="14"/>
    </row>
    <row r="204" spans="1:11" s="13" customFormat="1" ht="25.5" customHeight="1">
      <c r="A204" s="127"/>
      <c r="B204" s="9"/>
      <c r="C204" s="95"/>
      <c r="D204" s="95"/>
      <c r="E204" s="95"/>
      <c r="F204" s="237">
        <v>3126</v>
      </c>
      <c r="G204" s="234">
        <v>3068</v>
      </c>
      <c r="H204" s="10"/>
      <c r="I204" s="409">
        <f>SUM(F204:G204)</f>
        <v>6194</v>
      </c>
      <c r="J204" s="9"/>
      <c r="K204" s="14"/>
    </row>
    <row r="205" spans="1:11" s="13" customFormat="1" ht="25.5" customHeight="1">
      <c r="A205" s="127"/>
      <c r="B205" s="17"/>
      <c r="C205" s="17"/>
      <c r="D205" s="17"/>
      <c r="E205" s="17"/>
      <c r="F205" s="205">
        <f>F204/$I$204</f>
        <v>0.50468195027445917</v>
      </c>
      <c r="G205" s="100">
        <f>G204/$I$204</f>
        <v>0.49531804972554083</v>
      </c>
      <c r="H205" s="104"/>
      <c r="I205" s="410"/>
      <c r="J205" s="16"/>
      <c r="K205" s="18"/>
    </row>
    <row r="206" spans="1:11" s="13" customFormat="1" ht="25.5" customHeight="1">
      <c r="A206" s="127"/>
      <c r="B206" s="9" t="s">
        <v>201</v>
      </c>
      <c r="C206" s="95" t="s">
        <v>301</v>
      </c>
      <c r="D206" s="10">
        <f ca="1">보선결과!E60</f>
        <v>14804</v>
      </c>
      <c r="E206" s="10">
        <v>7393</v>
      </c>
      <c r="F206" s="203" t="s">
        <v>128</v>
      </c>
      <c r="G206" s="102" t="s">
        <v>128</v>
      </c>
      <c r="H206" s="96" t="s">
        <v>128</v>
      </c>
      <c r="I206" s="96" t="s">
        <v>135</v>
      </c>
      <c r="J206" s="11">
        <f>E206-I212</f>
        <v>89</v>
      </c>
      <c r="K206" s="12">
        <f>D206-E206</f>
        <v>7411</v>
      </c>
    </row>
    <row r="207" spans="1:11" s="13" customFormat="1" ht="25.5" customHeight="1">
      <c r="A207" s="127"/>
      <c r="B207" s="9"/>
      <c r="C207" s="95"/>
      <c r="D207" s="95"/>
      <c r="E207" s="123">
        <f>E206/D206</f>
        <v>0.49939205620102672</v>
      </c>
      <c r="F207" s="204" t="s">
        <v>302</v>
      </c>
      <c r="G207" s="103" t="s">
        <v>303</v>
      </c>
      <c r="H207" s="94" t="s">
        <v>304</v>
      </c>
      <c r="I207" s="94" t="s">
        <v>305</v>
      </c>
      <c r="J207" s="101">
        <f>J206/E206</f>
        <v>1.2038414716623834E-2</v>
      </c>
      <c r="K207" s="14"/>
    </row>
    <row r="208" spans="1:11" s="13" customFormat="1" ht="25.5" customHeight="1">
      <c r="A208" s="127"/>
      <c r="B208" s="9"/>
      <c r="C208" s="95"/>
      <c r="D208" s="95"/>
      <c r="E208" s="95"/>
      <c r="F208" s="239">
        <v>2684</v>
      </c>
      <c r="G208" s="234">
        <v>359</v>
      </c>
      <c r="H208" s="235">
        <v>2383</v>
      </c>
      <c r="I208" s="240">
        <v>1878</v>
      </c>
      <c r="J208" s="9"/>
      <c r="K208" s="14"/>
    </row>
    <row r="209" spans="1:11" s="13" customFormat="1" ht="25.5" customHeight="1">
      <c r="A209" s="127"/>
      <c r="B209" s="95"/>
      <c r="C209" s="95"/>
      <c r="D209" s="95"/>
      <c r="E209" s="95"/>
      <c r="F209" s="209">
        <v>0.36799999999999999</v>
      </c>
      <c r="G209" s="105">
        <f>G208/$I$212</f>
        <v>4.915115005476451E-2</v>
      </c>
      <c r="H209" s="105">
        <f>H208/$I$212</f>
        <v>0.32625958378970427</v>
      </c>
      <c r="I209" s="105">
        <f>I208/$I$212</f>
        <v>0.25711938663745892</v>
      </c>
      <c r="J209" s="9"/>
      <c r="K209" s="14"/>
    </row>
    <row r="210" spans="1:11" s="13" customFormat="1" ht="25.5" customHeight="1">
      <c r="A210" s="126"/>
      <c r="B210" s="9"/>
      <c r="C210" s="95"/>
      <c r="D210" s="95"/>
      <c r="E210" s="95"/>
      <c r="F210" s="106"/>
      <c r="G210" s="106"/>
      <c r="H210" s="107"/>
      <c r="I210" s="404" t="s">
        <v>142</v>
      </c>
      <c r="J210" s="9"/>
      <c r="K210" s="14"/>
    </row>
    <row r="211" spans="1:11" s="13" customFormat="1" ht="25.5" customHeight="1">
      <c r="A211" s="127"/>
      <c r="B211" s="9"/>
      <c r="C211" s="95"/>
      <c r="D211" s="95"/>
      <c r="E211" s="95"/>
      <c r="F211" s="98"/>
      <c r="G211" s="98"/>
      <c r="H211" s="9"/>
      <c r="I211" s="403"/>
      <c r="J211" s="9"/>
      <c r="K211" s="14"/>
    </row>
    <row r="212" spans="1:11" s="13" customFormat="1" ht="25.5" customHeight="1">
      <c r="A212" s="127"/>
      <c r="B212" s="9"/>
      <c r="C212" s="95"/>
      <c r="D212" s="95"/>
      <c r="E212" s="95"/>
      <c r="F212" s="99"/>
      <c r="G212" s="99"/>
      <c r="H212" s="108"/>
      <c r="I212" s="407">
        <f>SUM(F208:I208)</f>
        <v>7304</v>
      </c>
      <c r="J212" s="9"/>
      <c r="K212" s="14"/>
    </row>
    <row r="213" spans="1:11" s="13" customFormat="1" ht="25.5" customHeight="1">
      <c r="A213" s="128"/>
      <c r="B213" s="16"/>
      <c r="C213" s="17"/>
      <c r="D213" s="17"/>
      <c r="E213" s="17"/>
      <c r="F213" s="109"/>
      <c r="G213" s="109"/>
      <c r="H213" s="110"/>
      <c r="I213" s="408"/>
      <c r="J213" s="16"/>
      <c r="K213" s="18"/>
    </row>
    <row r="214" spans="1:11" s="13" customFormat="1" ht="25.5" customHeight="1">
      <c r="A214" s="126" t="s">
        <v>319</v>
      </c>
      <c r="B214" s="9" t="s">
        <v>201</v>
      </c>
      <c r="C214" s="95" t="s">
        <v>306</v>
      </c>
      <c r="D214" s="10">
        <f ca="1">보선결과!E61</f>
        <v>33863</v>
      </c>
      <c r="E214" s="10">
        <v>9313</v>
      </c>
      <c r="F214" s="203" t="s">
        <v>50</v>
      </c>
      <c r="G214" s="102" t="s">
        <v>51</v>
      </c>
      <c r="H214" s="96" t="s">
        <v>128</v>
      </c>
      <c r="I214" s="96" t="s">
        <v>135</v>
      </c>
      <c r="J214" s="11">
        <f>E214-I220</f>
        <v>50</v>
      </c>
      <c r="K214" s="12">
        <f>D214-E214</f>
        <v>24550</v>
      </c>
    </row>
    <row r="215" spans="1:11" s="13" customFormat="1" ht="25.5" customHeight="1">
      <c r="A215" s="127"/>
      <c r="B215" s="9"/>
      <c r="C215" s="95"/>
      <c r="D215" s="95"/>
      <c r="E215" s="123">
        <f>E214/D214</f>
        <v>0.27501993326049079</v>
      </c>
      <c r="F215" s="204" t="s">
        <v>307</v>
      </c>
      <c r="G215" s="103" t="s">
        <v>308</v>
      </c>
      <c r="H215" s="94" t="s">
        <v>309</v>
      </c>
      <c r="I215" s="94" t="s">
        <v>310</v>
      </c>
      <c r="J215" s="101">
        <f>J214/E214</f>
        <v>5.3688392569526469E-3</v>
      </c>
      <c r="K215" s="14"/>
    </row>
    <row r="216" spans="1:11" s="13" customFormat="1" ht="25.5" customHeight="1">
      <c r="A216" s="127"/>
      <c r="B216" s="9"/>
      <c r="C216" s="95"/>
      <c r="D216" s="95"/>
      <c r="E216" s="95"/>
      <c r="F216" s="239">
        <v>3712</v>
      </c>
      <c r="G216" s="234">
        <v>2945</v>
      </c>
      <c r="H216" s="235">
        <v>1696</v>
      </c>
      <c r="I216" s="240">
        <v>910</v>
      </c>
      <c r="J216" s="9"/>
      <c r="K216" s="14"/>
    </row>
    <row r="217" spans="1:11" s="13" customFormat="1" ht="25.5" customHeight="1">
      <c r="A217" s="127"/>
      <c r="B217" s="95"/>
      <c r="C217" s="95"/>
      <c r="D217" s="95"/>
      <c r="E217" s="95"/>
      <c r="F217" s="209">
        <f>F216/$I$220</f>
        <v>0.40073410342221744</v>
      </c>
      <c r="G217" s="105">
        <f>G216/$I$220</f>
        <v>0.31793155565151676</v>
      </c>
      <c r="H217" s="105">
        <f>H216/$I$220</f>
        <v>0.18309403001187521</v>
      </c>
      <c r="I217" s="105">
        <f>I216/$I$220</f>
        <v>9.8240310914390588E-2</v>
      </c>
      <c r="J217" s="9"/>
      <c r="K217" s="14"/>
    </row>
    <row r="218" spans="1:11" s="13" customFormat="1" ht="25.5" customHeight="1">
      <c r="A218" s="126"/>
      <c r="B218" s="9"/>
      <c r="C218" s="95"/>
      <c r="D218" s="95"/>
      <c r="E218" s="95"/>
      <c r="F218" s="106"/>
      <c r="G218" s="106"/>
      <c r="H218" s="107"/>
      <c r="I218" s="404" t="s">
        <v>142</v>
      </c>
      <c r="J218" s="9"/>
      <c r="K218" s="14"/>
    </row>
    <row r="219" spans="1:11" s="13" customFormat="1" ht="25.5" customHeight="1">
      <c r="A219" s="127"/>
      <c r="B219" s="9"/>
      <c r="C219" s="95"/>
      <c r="D219" s="95"/>
      <c r="E219" s="95"/>
      <c r="F219" s="98"/>
      <c r="G219" s="98"/>
      <c r="H219" s="9"/>
      <c r="I219" s="403"/>
      <c r="J219" s="9"/>
      <c r="K219" s="14"/>
    </row>
    <row r="220" spans="1:11" s="13" customFormat="1" ht="25.5" customHeight="1">
      <c r="A220" s="127"/>
      <c r="B220" s="9"/>
      <c r="C220" s="95"/>
      <c r="D220" s="95"/>
      <c r="E220" s="95"/>
      <c r="F220" s="99"/>
      <c r="G220" s="99"/>
      <c r="H220" s="108"/>
      <c r="I220" s="407">
        <f>SUM(F216:I216)</f>
        <v>9263</v>
      </c>
      <c r="J220" s="9"/>
      <c r="K220" s="14"/>
    </row>
    <row r="221" spans="1:11" s="13" customFormat="1" ht="25.5" customHeight="1">
      <c r="A221" s="127"/>
      <c r="B221" s="9"/>
      <c r="C221" s="17"/>
      <c r="D221" s="17"/>
      <c r="E221" s="17"/>
      <c r="F221" s="109"/>
      <c r="G221" s="109"/>
      <c r="H221" s="110"/>
      <c r="I221" s="408"/>
      <c r="J221" s="16"/>
      <c r="K221" s="18"/>
    </row>
    <row r="222" spans="1:11" s="13" customFormat="1" ht="25.5" customHeight="1">
      <c r="A222" s="127"/>
      <c r="B222" s="9"/>
      <c r="C222" s="95" t="s">
        <v>311</v>
      </c>
      <c r="D222" s="10">
        <f ca="1">보선결과!E62</f>
        <v>7638</v>
      </c>
      <c r="E222" s="10">
        <v>5037</v>
      </c>
      <c r="F222" s="203" t="s">
        <v>50</v>
      </c>
      <c r="G222" s="102" t="s">
        <v>128</v>
      </c>
      <c r="H222" s="96" t="s">
        <v>128</v>
      </c>
      <c r="I222" s="96" t="s">
        <v>135</v>
      </c>
      <c r="J222" s="11">
        <f>E222-I228</f>
        <v>68</v>
      </c>
      <c r="K222" s="12">
        <f>D222-E222</f>
        <v>2601</v>
      </c>
    </row>
    <row r="223" spans="1:11" s="13" customFormat="1" ht="25.5" customHeight="1">
      <c r="A223" s="127"/>
      <c r="B223" s="9"/>
      <c r="C223" s="95"/>
      <c r="D223" s="117"/>
      <c r="E223" s="123">
        <f>E222/D222</f>
        <v>0.65946582875098192</v>
      </c>
      <c r="F223" s="204" t="s">
        <v>312</v>
      </c>
      <c r="G223" s="103" t="s">
        <v>313</v>
      </c>
      <c r="H223" s="94" t="s">
        <v>314</v>
      </c>
      <c r="I223" s="94" t="s">
        <v>315</v>
      </c>
      <c r="J223" s="101">
        <f>J222/E222</f>
        <v>1.3500099265435776E-2</v>
      </c>
      <c r="K223" s="14"/>
    </row>
    <row r="224" spans="1:11" s="13" customFormat="1" ht="25.5" customHeight="1">
      <c r="A224" s="127"/>
      <c r="B224" s="9"/>
      <c r="C224" s="95"/>
      <c r="D224" s="95"/>
      <c r="E224" s="95"/>
      <c r="F224" s="239">
        <v>1989</v>
      </c>
      <c r="G224" s="234">
        <v>1360</v>
      </c>
      <c r="H224" s="235">
        <v>1148</v>
      </c>
      <c r="I224" s="240">
        <v>472</v>
      </c>
      <c r="J224" s="9"/>
      <c r="K224" s="14"/>
    </row>
    <row r="225" spans="1:11" s="13" customFormat="1" ht="25.5" customHeight="1">
      <c r="A225" s="127"/>
      <c r="B225" s="95"/>
      <c r="C225" s="95"/>
      <c r="D225" s="95"/>
      <c r="E225" s="95"/>
      <c r="F225" s="209">
        <f>F224/$I$228</f>
        <v>0.40028174683034817</v>
      </c>
      <c r="G225" s="105">
        <f>G224/$I$228</f>
        <v>0.27369692090963976</v>
      </c>
      <c r="H225" s="105">
        <f>H224/$I$228</f>
        <v>0.23103240088549004</v>
      </c>
      <c r="I225" s="105">
        <f>I224/$I$228</f>
        <v>9.4988931374522037E-2</v>
      </c>
      <c r="J225" s="9"/>
      <c r="K225" s="14"/>
    </row>
    <row r="226" spans="1:11" s="13" customFormat="1" ht="25.5" customHeight="1">
      <c r="A226" s="126"/>
      <c r="B226" s="9"/>
      <c r="C226" s="95"/>
      <c r="D226" s="95"/>
      <c r="E226" s="95"/>
      <c r="F226" s="106"/>
      <c r="G226" s="106"/>
      <c r="H226" s="107"/>
      <c r="I226" s="404" t="s">
        <v>142</v>
      </c>
      <c r="J226" s="9"/>
      <c r="K226" s="14"/>
    </row>
    <row r="227" spans="1:11" s="13" customFormat="1" ht="25.5" customHeight="1">
      <c r="A227" s="127"/>
      <c r="B227" s="9"/>
      <c r="C227" s="95"/>
      <c r="D227" s="95"/>
      <c r="E227" s="95"/>
      <c r="F227" s="98"/>
      <c r="G227" s="98"/>
      <c r="H227" s="9"/>
      <c r="I227" s="403"/>
      <c r="J227" s="9"/>
      <c r="K227" s="14"/>
    </row>
    <row r="228" spans="1:11" s="13" customFormat="1" ht="25.5" customHeight="1">
      <c r="A228" s="127"/>
      <c r="B228" s="9"/>
      <c r="C228" s="95"/>
      <c r="D228" s="95"/>
      <c r="E228" s="95"/>
      <c r="F228" s="99"/>
      <c r="G228" s="99"/>
      <c r="H228" s="108"/>
      <c r="I228" s="407">
        <f>SUM(F224:I224)</f>
        <v>4969</v>
      </c>
      <c r="J228" s="9"/>
      <c r="K228" s="14"/>
    </row>
    <row r="229" spans="1:11" s="13" customFormat="1" ht="25.5" customHeight="1">
      <c r="A229" s="128"/>
      <c r="B229" s="16"/>
      <c r="C229" s="17"/>
      <c r="D229" s="17"/>
      <c r="E229" s="17"/>
      <c r="F229" s="109"/>
      <c r="G229" s="109"/>
      <c r="H229" s="110"/>
      <c r="I229" s="408"/>
      <c r="J229" s="16"/>
      <c r="K229" s="18"/>
    </row>
  </sheetData>
  <sheetProtection selectLockedCells="1"/>
  <mergeCells count="82">
    <mergeCell ref="I218:I219"/>
    <mergeCell ref="I194:I195"/>
    <mergeCell ref="I184:I185"/>
    <mergeCell ref="I190:I191"/>
    <mergeCell ref="I192:I193"/>
    <mergeCell ref="I226:I227"/>
    <mergeCell ref="I228:I229"/>
    <mergeCell ref="I202:I203"/>
    <mergeCell ref="I204:I205"/>
    <mergeCell ref="I210:I211"/>
    <mergeCell ref="I212:I213"/>
    <mergeCell ref="I140:I141"/>
    <mergeCell ref="I154:I155"/>
    <mergeCell ref="I142:I143"/>
    <mergeCell ref="I144:I145"/>
    <mergeCell ref="I150:I151"/>
    <mergeCell ref="I182:I183"/>
    <mergeCell ref="I156:I157"/>
    <mergeCell ref="I178:I179"/>
    <mergeCell ref="I180:I181"/>
    <mergeCell ref="I28:I29"/>
    <mergeCell ref="I74:I75"/>
    <mergeCell ref="I76:I77"/>
    <mergeCell ref="I48:I49"/>
    <mergeCell ref="I6:I7"/>
    <mergeCell ref="I8:I9"/>
    <mergeCell ref="I18:I19"/>
    <mergeCell ref="I20:I21"/>
    <mergeCell ref="I82:I83"/>
    <mergeCell ref="I84:I85"/>
    <mergeCell ref="I72:I73"/>
    <mergeCell ref="I54:I55"/>
    <mergeCell ref="I56:I57"/>
    <mergeCell ref="I62:I63"/>
    <mergeCell ref="I64:I65"/>
    <mergeCell ref="I80:I81"/>
    <mergeCell ref="I78:I79"/>
    <mergeCell ref="I70:I71"/>
    <mergeCell ref="I90:I91"/>
    <mergeCell ref="I92:I93"/>
    <mergeCell ref="I220:I221"/>
    <mergeCell ref="I152:I153"/>
    <mergeCell ref="I158:I159"/>
    <mergeCell ref="I160:I161"/>
    <mergeCell ref="I166:I167"/>
    <mergeCell ref="I168:I169"/>
    <mergeCell ref="I174:I175"/>
    <mergeCell ref="I176:I177"/>
    <mergeCell ref="I198:I199"/>
    <mergeCell ref="I200:I201"/>
    <mergeCell ref="I118:I119"/>
    <mergeCell ref="I120:I121"/>
    <mergeCell ref="I126:I127"/>
    <mergeCell ref="I128:I129"/>
    <mergeCell ref="I196:I197"/>
    <mergeCell ref="I130:I131"/>
    <mergeCell ref="I132:I133"/>
    <mergeCell ref="I138:I139"/>
    <mergeCell ref="I114:I115"/>
    <mergeCell ref="I116:I117"/>
    <mergeCell ref="I94:I95"/>
    <mergeCell ref="I96:I97"/>
    <mergeCell ref="I98:I99"/>
    <mergeCell ref="I100:I101"/>
    <mergeCell ref="I106:I107"/>
    <mergeCell ref="I108:I109"/>
    <mergeCell ref="I22:I23"/>
    <mergeCell ref="I14:I15"/>
    <mergeCell ref="I16:I17"/>
    <mergeCell ref="I46:I47"/>
    <mergeCell ref="I38:I39"/>
    <mergeCell ref="I40:I41"/>
    <mergeCell ref="I24:I25"/>
    <mergeCell ref="I30:I31"/>
    <mergeCell ref="I32:I33"/>
    <mergeCell ref="I26:I27"/>
    <mergeCell ref="K4:K5"/>
    <mergeCell ref="F4:I5"/>
    <mergeCell ref="A3:K3"/>
    <mergeCell ref="B4:B5"/>
    <mergeCell ref="C4:C5"/>
    <mergeCell ref="D4:D5"/>
  </mergeCells>
  <phoneticPr fontId="2" type="noConversion"/>
  <pageMargins left="0.55118110236220474" right="0.51181102362204722" top="0.94488188976377963" bottom="0.6692913385826772" header="0.51181102362204722" footer="0.39370078740157483"/>
  <pageSetup paperSize="9" scale="95" firstPageNumber="7" orientation="portrait" useFirstPageNumber="1" r:id="rId1"/>
  <headerFooter alignWithMargins="0">
    <oddFooter>&amp;C- &amp;P -</oddFooter>
  </headerFooter>
  <rowBreaks count="5" manualBreakCount="5">
    <brk id="25" max="10" man="1"/>
    <brk id="49" max="10" man="1"/>
    <brk id="77" max="10" man="1"/>
    <brk id="101" max="10" man="1"/>
    <brk id="129" max="10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4</vt:i4>
      </vt:variant>
    </vt:vector>
  </HeadingPairs>
  <TitlesOfParts>
    <vt:vector size="7" baseType="lpstr">
      <vt:lpstr>보선결과</vt:lpstr>
      <vt:lpstr>(별지1)시간대별투표진행상황</vt:lpstr>
      <vt:lpstr>(별지2)후보자별득표상황</vt:lpstr>
      <vt:lpstr>'(별지1)시간대별투표진행상황'!Print_Area</vt:lpstr>
      <vt:lpstr>'(별지2)후보자별득표상황'!Print_Area</vt:lpstr>
      <vt:lpstr>보선결과!Print_Area</vt:lpstr>
      <vt:lpstr>'(별지2)후보자별득표상황'!Print_Titles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김미현</dc:creator>
  <cp:lastModifiedBy>newsleader</cp:lastModifiedBy>
  <cp:lastPrinted>2011-04-27T16:11:25Z</cp:lastPrinted>
  <dcterms:created xsi:type="dcterms:W3CDTF">2008-06-04T14:23:06Z</dcterms:created>
  <dcterms:modified xsi:type="dcterms:W3CDTF">2011-04-27T16:11:34Z</dcterms:modified>
</cp:coreProperties>
</file>